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3040" windowHeight="9072"/>
  </bookViews>
  <sheets>
    <sheet name="Sheet1" sheetId="1" r:id="rId1"/>
    <sheet name="Sheet2" sheetId="2" state="hidden" r:id="rId2"/>
  </sheets>
  <calcPr calcId="162913" concurrentCalc="0"/>
</workbook>
</file>

<file path=xl/calcChain.xml><?xml version="1.0" encoding="utf-8"?>
<calcChain xmlns="http://schemas.openxmlformats.org/spreadsheetml/2006/main">
  <c r="B5" i="1" l="1"/>
  <c r="O3" i="2"/>
  <c r="J3" i="2"/>
  <c r="G3" i="2"/>
  <c r="F3" i="2"/>
  <c r="D3" i="2"/>
  <c r="B9" i="1"/>
  <c r="E3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C3" i="2"/>
  <c r="M3" i="2"/>
  <c r="H3" i="2"/>
  <c r="P3" i="2"/>
  <c r="Q3" i="2"/>
  <c r="N4" i="2"/>
  <c r="K3" i="2"/>
  <c r="L3" i="2"/>
  <c r="I4" i="2"/>
  <c r="C4" i="2"/>
  <c r="H4" i="2"/>
  <c r="K4" i="2"/>
  <c r="M4" i="2"/>
  <c r="P4" i="2"/>
  <c r="Q4" i="2"/>
  <c r="N5" i="2"/>
  <c r="C5" i="2"/>
  <c r="L4" i="2"/>
  <c r="I5" i="2"/>
  <c r="H5" i="2"/>
  <c r="M5" i="2"/>
  <c r="C6" i="2"/>
  <c r="K5" i="2"/>
  <c r="L5" i="2"/>
  <c r="I6" i="2"/>
  <c r="P5" i="2"/>
  <c r="Q5" i="2"/>
  <c r="N6" i="2"/>
  <c r="M6" i="2"/>
  <c r="H6" i="2"/>
  <c r="C7" i="2"/>
  <c r="P6" i="2"/>
  <c r="Q6" i="2"/>
  <c r="N7" i="2"/>
  <c r="K6" i="2"/>
  <c r="L6" i="2"/>
  <c r="I7" i="2"/>
  <c r="C8" i="2"/>
  <c r="M7" i="2"/>
  <c r="H7" i="2"/>
  <c r="M8" i="2"/>
  <c r="H8" i="2"/>
  <c r="P7" i="2"/>
  <c r="Q7" i="2"/>
  <c r="N8" i="2"/>
  <c r="C9" i="2"/>
  <c r="K7" i="2"/>
  <c r="L7" i="2"/>
  <c r="I8" i="2"/>
  <c r="M9" i="2"/>
  <c r="H9" i="2"/>
  <c r="K8" i="2"/>
  <c r="L8" i="2"/>
  <c r="I9" i="2"/>
  <c r="P8" i="2"/>
  <c r="Q8" i="2"/>
  <c r="N9" i="2"/>
  <c r="C10" i="2"/>
  <c r="P9" i="2"/>
  <c r="Q9" i="2"/>
  <c r="N10" i="2"/>
  <c r="K9" i="2"/>
  <c r="L9" i="2"/>
  <c r="I10" i="2"/>
  <c r="M10" i="2"/>
  <c r="H10" i="2"/>
  <c r="C11" i="2"/>
  <c r="K10" i="2"/>
  <c r="L10" i="2"/>
  <c r="B14" i="1"/>
  <c r="P10" i="2"/>
  <c r="Q10" i="2"/>
  <c r="C12" i="2"/>
  <c r="M11" i="2"/>
  <c r="H11" i="2"/>
  <c r="N11" i="2"/>
  <c r="P11" i="2"/>
  <c r="Q11" i="2"/>
  <c r="N12" i="2"/>
  <c r="B15" i="1"/>
  <c r="B16" i="1"/>
  <c r="I11" i="2"/>
  <c r="K11" i="2"/>
  <c r="L11" i="2"/>
  <c r="I12" i="2"/>
  <c r="H12" i="2"/>
  <c r="M12" i="2"/>
  <c r="C13" i="2"/>
  <c r="M13" i="2"/>
  <c r="H13" i="2"/>
  <c r="K12" i="2"/>
  <c r="L12" i="2"/>
  <c r="I13" i="2"/>
  <c r="P12" i="2"/>
  <c r="Q12" i="2"/>
  <c r="N13" i="2"/>
  <c r="C14" i="2"/>
  <c r="K13" i="2"/>
  <c r="L13" i="2"/>
  <c r="I14" i="2"/>
  <c r="P13" i="2"/>
  <c r="Q13" i="2"/>
  <c r="N14" i="2"/>
  <c r="M14" i="2"/>
  <c r="H14" i="2"/>
  <c r="C15" i="2"/>
  <c r="P14" i="2"/>
  <c r="Q14" i="2"/>
  <c r="N15" i="2"/>
  <c r="K14" i="2"/>
  <c r="L14" i="2"/>
  <c r="I15" i="2"/>
  <c r="C16" i="2"/>
  <c r="H15" i="2"/>
  <c r="M15" i="2"/>
  <c r="C17" i="2"/>
  <c r="H16" i="2"/>
  <c r="M16" i="2"/>
  <c r="K15" i="2"/>
  <c r="L15" i="2"/>
  <c r="I16" i="2"/>
  <c r="P15" i="2"/>
  <c r="Q15" i="2"/>
  <c r="N16" i="2"/>
  <c r="C18" i="2"/>
  <c r="H17" i="2"/>
  <c r="M17" i="2"/>
  <c r="K16" i="2"/>
  <c r="L16" i="2"/>
  <c r="I17" i="2"/>
  <c r="P16" i="2"/>
  <c r="Q16" i="2"/>
  <c r="N17" i="2"/>
  <c r="M18" i="2"/>
  <c r="H18" i="2"/>
  <c r="C19" i="2"/>
  <c r="K17" i="2"/>
  <c r="L17" i="2"/>
  <c r="I18" i="2"/>
  <c r="P17" i="2"/>
  <c r="Q17" i="2"/>
  <c r="N18" i="2"/>
  <c r="P18" i="2"/>
  <c r="Q18" i="2"/>
  <c r="N19" i="2"/>
  <c r="K18" i="2"/>
  <c r="L18" i="2"/>
  <c r="I19" i="2"/>
  <c r="H19" i="2"/>
  <c r="M19" i="2"/>
  <c r="C20" i="2"/>
  <c r="K19" i="2"/>
  <c r="L19" i="2"/>
  <c r="I20" i="2"/>
  <c r="P19" i="2"/>
  <c r="Q19" i="2"/>
  <c r="N20" i="2"/>
  <c r="H20" i="2"/>
  <c r="M20" i="2"/>
  <c r="C21" i="2"/>
  <c r="K20" i="2"/>
  <c r="L20" i="2"/>
  <c r="I21" i="2"/>
  <c r="P20" i="2"/>
  <c r="Q20" i="2"/>
  <c r="N21" i="2"/>
  <c r="C22" i="2"/>
  <c r="H21" i="2"/>
  <c r="M21" i="2"/>
  <c r="C23" i="2"/>
  <c r="H22" i="2"/>
  <c r="M22" i="2"/>
  <c r="K21" i="2"/>
  <c r="L21" i="2"/>
  <c r="I22" i="2"/>
  <c r="P21" i="2"/>
  <c r="Q21" i="2"/>
  <c r="N22" i="2"/>
  <c r="C24" i="2"/>
  <c r="H23" i="2"/>
  <c r="M23" i="2"/>
  <c r="K22" i="2"/>
  <c r="L22" i="2"/>
  <c r="I23" i="2"/>
  <c r="P22" i="2"/>
  <c r="Q22" i="2"/>
  <c r="N23" i="2"/>
  <c r="H24" i="2"/>
  <c r="M24" i="2"/>
  <c r="C25" i="2"/>
  <c r="K23" i="2"/>
  <c r="L23" i="2"/>
  <c r="I24" i="2"/>
  <c r="P23" i="2"/>
  <c r="Q23" i="2"/>
  <c r="N24" i="2"/>
  <c r="K24" i="2"/>
  <c r="L24" i="2"/>
  <c r="I25" i="2"/>
  <c r="P24" i="2"/>
  <c r="Q24" i="2"/>
  <c r="N25" i="2"/>
  <c r="C26" i="2"/>
  <c r="M25" i="2"/>
  <c r="H25" i="2"/>
  <c r="C27" i="2"/>
  <c r="M26" i="2"/>
  <c r="H26" i="2"/>
  <c r="P25" i="2"/>
  <c r="Q25" i="2"/>
  <c r="N26" i="2"/>
  <c r="K25" i="2"/>
  <c r="L25" i="2"/>
  <c r="I26" i="2"/>
  <c r="H27" i="2"/>
  <c r="M27" i="2"/>
  <c r="P26" i="2"/>
  <c r="Q26" i="2"/>
  <c r="N27" i="2"/>
  <c r="C28" i="2"/>
  <c r="K26" i="2"/>
  <c r="L26" i="2"/>
  <c r="I27" i="2"/>
  <c r="H28" i="2"/>
  <c r="M28" i="2"/>
  <c r="K27" i="2"/>
  <c r="L27" i="2"/>
  <c r="I28" i="2"/>
  <c r="C29" i="2"/>
  <c r="P27" i="2"/>
  <c r="Q27" i="2"/>
  <c r="N28" i="2"/>
  <c r="K28" i="2"/>
  <c r="L28" i="2"/>
  <c r="I29" i="2"/>
  <c r="P28" i="2"/>
  <c r="Q28" i="2"/>
  <c r="N29" i="2"/>
  <c r="C30" i="2"/>
  <c r="H29" i="2"/>
  <c r="M29" i="2"/>
  <c r="H30" i="2"/>
  <c r="M30" i="2"/>
  <c r="K29" i="2"/>
  <c r="L29" i="2"/>
  <c r="I30" i="2"/>
  <c r="C32" i="2"/>
  <c r="C31" i="2"/>
  <c r="P29" i="2"/>
  <c r="Q29" i="2"/>
  <c r="N30" i="2"/>
  <c r="K30" i="2"/>
  <c r="L30" i="2"/>
  <c r="I31" i="2"/>
  <c r="M32" i="2"/>
  <c r="H32" i="2"/>
  <c r="H31" i="2"/>
  <c r="M31" i="2"/>
  <c r="P30" i="2"/>
  <c r="Q30" i="2"/>
  <c r="N31" i="2"/>
  <c r="K31" i="2"/>
  <c r="L31" i="2"/>
  <c r="I32" i="2"/>
  <c r="P31" i="2"/>
  <c r="Q31" i="2"/>
  <c r="N32" i="2"/>
  <c r="K32" i="2"/>
  <c r="L32" i="2"/>
  <c r="P32" i="2"/>
  <c r="Q32" i="2"/>
</calcChain>
</file>

<file path=xl/sharedStrings.xml><?xml version="1.0" encoding="utf-8"?>
<sst xmlns="http://schemas.openxmlformats.org/spreadsheetml/2006/main" count="37" uniqueCount="27">
  <si>
    <t>Dreams Today's Cost</t>
  </si>
  <si>
    <t>Target Year</t>
  </si>
  <si>
    <t>Inflation Rate</t>
  </si>
  <si>
    <t>Future Cost</t>
  </si>
  <si>
    <t>Investment Amount Per Month to Acheive the Dream</t>
  </si>
  <si>
    <t>Rate of growth of investment (Rate at which the above amount can be increased every year)</t>
  </si>
  <si>
    <t>Equity Allocation</t>
  </si>
  <si>
    <t>Debt Allocation</t>
  </si>
  <si>
    <t>Desired Investable Years For You</t>
  </si>
  <si>
    <t>Expected Returns from Equity</t>
  </si>
  <si>
    <t>Equity Corpus</t>
  </si>
  <si>
    <t>Debt Corpus</t>
  </si>
  <si>
    <t>Total Corpus</t>
  </si>
  <si>
    <t>Equity</t>
  </si>
  <si>
    <t>Debt</t>
  </si>
  <si>
    <t>Yearly investment</t>
  </si>
  <si>
    <t>Opening Value</t>
  </si>
  <si>
    <t>Return</t>
  </si>
  <si>
    <t>Earnings</t>
  </si>
  <si>
    <t>Closing Value</t>
  </si>
  <si>
    <t>Allocation</t>
  </si>
  <si>
    <t>Returns</t>
  </si>
  <si>
    <t>Monthly Investment</t>
  </si>
  <si>
    <t>Yearly Investment</t>
  </si>
  <si>
    <t>Asset Allocation Calculator</t>
  </si>
  <si>
    <t>Instruction to Follow!!!</t>
  </si>
  <si>
    <t>* Please use the yellow high lighten cell to enter your values and find your answer in the green colour cell.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</si>
</sst>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2F2F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6" fillId="8" borderId="4" applyAlignment="0">
      <alignment wrapText="1"/>
    </xf>
    <xf numFmtId="0" fontId="6" fillId="8" borderId="1" applyAlignment="0">
      <alignment wrapText="1"/>
    </xf>
    <xf numFmtId="0" fontId="6" fillId="8" borderId="5" applyAlignment="0">
      <alignment wrapText="1"/>
    </xf>
    <xf numFmtId="0" fontId="6" fillId="8" borderId="6">
      <alignment horizontal="left" vertical="top" wrapText="1"/>
    </xf>
    <xf numFmtId="0" fontId="6" fillId="8" borderId="7">
      <alignment horizontal="left" vertical="top" wrapText="1"/>
    </xf>
  </cellStyleXfs>
  <cellXfs count="42">
    <xf numFmtId="0" fontId="0" fillId="0" borderId="0" xfId="0"/>
    <xf numFmtId="0" fontId="2" fillId="0" borderId="0" xfId="0" applyFont="1"/>
    <xf numFmtId="3" fontId="5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3" fontId="5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9" fontId="2" fillId="6" borderId="1" xfId="0" applyNumberFormat="1" applyFont="1" applyFill="1" applyBorder="1" applyAlignment="1">
      <alignment horizontal="center" vertical="center"/>
    </xf>
    <xf numFmtId="3" fontId="2" fillId="7" borderId="1" xfId="0" applyNumberFormat="1" applyFont="1" applyFill="1" applyBorder="1" applyAlignment="1">
      <alignment horizontal="center" vertical="center"/>
    </xf>
    <xf numFmtId="9" fontId="2" fillId="7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2" fillId="4" borderId="1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9" fontId="2" fillId="4" borderId="1" xfId="0" applyNumberFormat="1" applyFont="1" applyFill="1" applyBorder="1" applyAlignment="1">
      <alignment horizontal="center" vertical="center"/>
    </xf>
    <xf numFmtId="165" fontId="2" fillId="5" borderId="2" xfId="1" applyNumberFormat="1" applyFont="1" applyFill="1" applyBorder="1" applyAlignment="1" applyProtection="1">
      <alignment vertical="center"/>
      <protection locked="0"/>
    </xf>
    <xf numFmtId="0" fontId="2" fillId="5" borderId="2" xfId="0" applyFont="1" applyFill="1" applyBorder="1" applyAlignment="1" applyProtection="1">
      <alignment vertical="center"/>
      <protection locked="0"/>
    </xf>
    <xf numFmtId="9" fontId="2" fillId="5" borderId="2" xfId="0" applyNumberFormat="1" applyFont="1" applyFill="1" applyBorder="1" applyAlignment="1" applyProtection="1">
      <alignment vertical="center"/>
      <protection locked="0"/>
    </xf>
    <xf numFmtId="0" fontId="2" fillId="5" borderId="2" xfId="0" applyNumberFormat="1" applyFont="1" applyFill="1" applyBorder="1" applyAlignment="1" applyProtection="1">
      <alignment vertical="center"/>
      <protection locked="0"/>
    </xf>
    <xf numFmtId="165" fontId="2" fillId="0" borderId="2" xfId="1" applyNumberFormat="1" applyFont="1" applyFill="1" applyBorder="1" applyAlignment="1" applyProtection="1">
      <alignment vertical="center"/>
    </xf>
    <xf numFmtId="9" fontId="2" fillId="0" borderId="2" xfId="0" applyNumberFormat="1" applyFont="1" applyFill="1" applyBorder="1" applyAlignment="1" applyProtection="1">
      <alignment vertical="center"/>
    </xf>
    <xf numFmtId="3" fontId="2" fillId="0" borderId="2" xfId="0" applyNumberFormat="1" applyFont="1" applyBorder="1" applyAlignment="1" applyProtection="1">
      <alignment vertical="center"/>
    </xf>
    <xf numFmtId="165" fontId="2" fillId="0" borderId="2" xfId="1" applyNumberFormat="1" applyFont="1" applyBorder="1" applyAlignment="1" applyProtection="1">
      <alignment vertical="center"/>
    </xf>
    <xf numFmtId="165" fontId="3" fillId="2" borderId="2" xfId="1" applyNumberFormat="1" applyFont="1" applyFill="1" applyBorder="1" applyAlignment="1" applyProtection="1">
      <alignment vertical="center"/>
    </xf>
    <xf numFmtId="0" fontId="2" fillId="0" borderId="0" xfId="0" applyFont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0" borderId="3" xfId="0" applyFont="1" applyBorder="1" applyAlignment="1" applyProtection="1">
      <alignment horizontal="center" vertical="center"/>
    </xf>
    <xf numFmtId="0" fontId="2" fillId="0" borderId="0" xfId="0" applyFont="1" applyProtection="1"/>
    <xf numFmtId="0" fontId="5" fillId="8" borderId="1" xfId="3" applyFont="1" applyAlignment="1" applyProtection="1">
      <alignment horizontal="center" vertical="center" wrapText="1"/>
    </xf>
    <xf numFmtId="0" fontId="4" fillId="0" borderId="0" xfId="0" applyFont="1" applyAlignment="1" applyProtection="1"/>
    <xf numFmtId="0" fontId="2" fillId="0" borderId="1" xfId="0" applyFont="1" applyBorder="1" applyAlignment="1" applyProtection="1">
      <alignment vertical="center"/>
    </xf>
    <xf numFmtId="0" fontId="5" fillId="8" borderId="7" xfId="6" applyFont="1" applyProtection="1">
      <alignment horizontal="left" vertical="top" wrapText="1"/>
    </xf>
    <xf numFmtId="0" fontId="2" fillId="0" borderId="1" xfId="0" applyFont="1" applyBorder="1" applyAlignment="1" applyProtection="1">
      <alignment vertical="center" wrapText="1"/>
    </xf>
    <xf numFmtId="0" fontId="0" fillId="0" borderId="0" xfId="0" applyProtection="1"/>
    <xf numFmtId="0" fontId="2" fillId="0" borderId="1" xfId="0" applyFont="1" applyBorder="1" applyAlignment="1" applyProtection="1">
      <alignment horizontal="left" vertical="center"/>
    </xf>
    <xf numFmtId="0" fontId="2" fillId="0" borderId="1" xfId="0" applyFont="1" applyFill="1" applyBorder="1" applyProtection="1"/>
    <xf numFmtId="0" fontId="6" fillId="0" borderId="1" xfId="3" applyFill="1" applyAlignment="1" applyProtection="1">
      <alignment vertical="center"/>
    </xf>
    <xf numFmtId="0" fontId="2" fillId="0" borderId="0" xfId="0" applyFont="1" applyFill="1" applyAlignment="1" applyProtection="1">
      <alignment wrapText="1"/>
    </xf>
    <xf numFmtId="0" fontId="2" fillId="0" borderId="1" xfId="0" applyFont="1" applyFill="1" applyBorder="1" applyAlignment="1" applyProtection="1">
      <alignment horizontal="left" vertical="center"/>
    </xf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>
      <alignment vertical="center"/>
    </xf>
  </cellXfs>
  <cellStyles count="7">
    <cellStyle name="Comma" xfId="1" builtinId="3"/>
    <cellStyle name="Normal" xfId="0" builtinId="0"/>
    <cellStyle name="Style 1" xfId="2"/>
    <cellStyle name="Style 2" xfId="3"/>
    <cellStyle name="Style 3" xfId="4"/>
    <cellStyle name="Style 4" xfId="5"/>
    <cellStyle name="Style 5" xfId="6"/>
  </cellStyles>
  <dxfs count="2"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1295400</xdr:colOff>
      <xdr:row>0</xdr:row>
      <xdr:rowOff>76200</xdr:rowOff>
    </xdr:from>
    <xdr:to>
      <xdr:col>3</xdr:col>
      <xdr:colOff>1552574</xdr:colOff>
      <xdr:row>0</xdr:row>
      <xdr:rowOff>324694</xdr:rowOff>
    </xdr:to>
    <xdr:pic>
      <xdr:nvPicPr>
        <xdr:cNvPr id="3" name="Picture 2" descr="C:\Users\pradee\AppData\Local\Microsoft\Windows\INetCache\IE\MR7F7GWG\mEcIy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63000" y="76200"/>
          <a:ext cx="257174" cy="24849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784860</xdr:colOff>
      <xdr:row>0</xdr:row>
      <xdr:rowOff>7620</xdr:rowOff>
    </xdr:from>
    <xdr:to>
      <xdr:col>2</xdr:col>
      <xdr:colOff>7620</xdr:colOff>
      <xdr:row>1</xdr:row>
      <xdr:rowOff>7620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5060" y="7620"/>
          <a:ext cx="1181100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6"/>
  <sheetViews>
    <sheetView tabSelected="1" workbookViewId="0">
      <selection activeCell="B2" sqref="B2"/>
    </sheetView>
  </sheetViews>
  <sheetFormatPr defaultColWidth="9.109375" defaultRowHeight="18" x14ac:dyDescent="0.35"/>
  <cols>
    <col min="1" max="1" width="78.88671875" style="28" customWidth="1"/>
    <col min="2" max="2" width="28.5546875" style="41" customWidth="1"/>
    <col min="3" max="3" width="4.5546875" style="28" customWidth="1"/>
    <col min="4" max="4" width="74.88671875" style="40" customWidth="1"/>
    <col min="5" max="16384" width="9.109375" style="28"/>
  </cols>
  <sheetData>
    <row r="1" spans="1:7" ht="33" customHeight="1" x14ac:dyDescent="0.35">
      <c r="A1" s="27" t="s">
        <v>24</v>
      </c>
      <c r="B1" s="27"/>
      <c r="D1" s="29" t="s">
        <v>25</v>
      </c>
      <c r="E1" s="30"/>
      <c r="F1" s="30"/>
      <c r="G1" s="30"/>
    </row>
    <row r="2" spans="1:7" ht="18.75" customHeight="1" x14ac:dyDescent="0.35">
      <c r="A2" s="31" t="s">
        <v>0</v>
      </c>
      <c r="B2" s="16">
        <v>1000000</v>
      </c>
      <c r="D2" s="32" t="s">
        <v>26</v>
      </c>
    </row>
    <row r="3" spans="1:7" x14ac:dyDescent="0.35">
      <c r="A3" s="31" t="s">
        <v>1</v>
      </c>
      <c r="B3" s="17">
        <v>10</v>
      </c>
      <c r="D3" s="32"/>
    </row>
    <row r="4" spans="1:7" ht="18.75" customHeight="1" x14ac:dyDescent="0.35">
      <c r="A4" s="31" t="s">
        <v>2</v>
      </c>
      <c r="B4" s="18">
        <v>0.08</v>
      </c>
      <c r="D4" s="28"/>
    </row>
    <row r="5" spans="1:7" ht="27.75" customHeight="1" x14ac:dyDescent="0.35">
      <c r="A5" s="31" t="s">
        <v>3</v>
      </c>
      <c r="B5" s="20">
        <f>FV(B4,B3,,-B2)</f>
        <v>2158924.9972727876</v>
      </c>
      <c r="D5" s="28"/>
    </row>
    <row r="6" spans="1:7" ht="24" customHeight="1" x14ac:dyDescent="0.35">
      <c r="A6" s="33" t="s">
        <v>4</v>
      </c>
      <c r="B6" s="19">
        <v>15000</v>
      </c>
      <c r="D6" s="34"/>
    </row>
    <row r="7" spans="1:7" ht="36" customHeight="1" x14ac:dyDescent="0.35">
      <c r="A7" s="33" t="s">
        <v>5</v>
      </c>
      <c r="B7" s="18">
        <v>0.1</v>
      </c>
      <c r="D7" s="34"/>
    </row>
    <row r="8" spans="1:7" ht="37.5" customHeight="1" x14ac:dyDescent="0.35">
      <c r="A8" s="31" t="s">
        <v>6</v>
      </c>
      <c r="B8" s="18">
        <v>0.6</v>
      </c>
      <c r="D8" s="34"/>
    </row>
    <row r="9" spans="1:7" x14ac:dyDescent="0.35">
      <c r="A9" s="31" t="s">
        <v>7</v>
      </c>
      <c r="B9" s="21">
        <f>1-B8</f>
        <v>0.4</v>
      </c>
      <c r="D9" s="34"/>
    </row>
    <row r="10" spans="1:7" x14ac:dyDescent="0.35">
      <c r="A10" s="35" t="s">
        <v>8</v>
      </c>
      <c r="B10" s="17">
        <v>8</v>
      </c>
      <c r="D10" s="34"/>
    </row>
    <row r="11" spans="1:7" x14ac:dyDescent="0.35">
      <c r="A11" s="31" t="s">
        <v>9</v>
      </c>
      <c r="B11" s="18">
        <v>0.12</v>
      </c>
      <c r="D11" s="34"/>
    </row>
    <row r="12" spans="1:7" x14ac:dyDescent="0.35">
      <c r="A12" s="31" t="s">
        <v>9</v>
      </c>
      <c r="B12" s="18">
        <v>0.08</v>
      </c>
      <c r="D12" s="34"/>
    </row>
    <row r="13" spans="1:7" x14ac:dyDescent="0.35">
      <c r="A13" s="36"/>
      <c r="B13" s="37"/>
      <c r="D13" s="38"/>
    </row>
    <row r="14" spans="1:7" x14ac:dyDescent="0.35">
      <c r="A14" s="39" t="s">
        <v>10</v>
      </c>
      <c r="B14" s="22">
        <f>VLOOKUP(B10,Sheet2!A3:Q32,12,FALSE)</f>
        <v>2010200.1673510086</v>
      </c>
    </row>
    <row r="15" spans="1:7" x14ac:dyDescent="0.35">
      <c r="A15" s="39" t="s">
        <v>11</v>
      </c>
      <c r="B15" s="23">
        <f>VLOOKUP(B10,Sheet2!A3:Q32,17,FALSE)</f>
        <v>1137856.6357040443</v>
      </c>
    </row>
    <row r="16" spans="1:7" x14ac:dyDescent="0.35">
      <c r="A16" s="39" t="s">
        <v>12</v>
      </c>
      <c r="B16" s="24">
        <f>B14+B15</f>
        <v>3148056.8030550526</v>
      </c>
    </row>
  </sheetData>
  <sheetProtection algorithmName="SHA-512" hashValue="TnB+4M6j2ndm87cLVO0fhsMm1txWCjq2I8b2nxMv9tmdtb57uw0aqdO3bpghozC9nRQax86y5kznWPDutbhWAQ==" saltValue="5P5vfNkBSQyF0lXeSaQ59g==" spinCount="100000" sheet="1" selectLockedCells="1"/>
  <mergeCells count="2">
    <mergeCell ref="A1:B1"/>
    <mergeCell ref="D2:D3"/>
  </mergeCells>
  <conditionalFormatting sqref="B16">
    <cfRule type="cellIs" dxfId="1" priority="1" operator="lessThan">
      <formula>$B$5</formula>
    </cfRule>
    <cfRule type="cellIs" dxfId="0" priority="2" operator="greaterThan">
      <formula>$B$5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32"/>
  <sheetViews>
    <sheetView workbookViewId="0">
      <selection activeCell="J3" sqref="J3"/>
    </sheetView>
  </sheetViews>
  <sheetFormatPr defaultRowHeight="18" x14ac:dyDescent="0.35"/>
  <cols>
    <col min="1" max="1" width="9.109375" style="1"/>
    <col min="2" max="2" width="24.109375" style="1" bestFit="1" customWidth="1"/>
    <col min="3" max="3" width="17.33203125" style="1" bestFit="1" customWidth="1"/>
    <col min="4" max="4" width="10" style="1" customWidth="1"/>
    <col min="5" max="5" width="11.44140625" style="1" customWidth="1"/>
    <col min="6" max="6" width="10.33203125" style="1" customWidth="1"/>
    <col min="7" max="7" width="8" style="1" customWidth="1"/>
    <col min="8" max="8" width="25.109375" style="1" customWidth="1"/>
    <col min="9" max="9" width="28.5546875" style="1" customWidth="1"/>
    <col min="10" max="10" width="24.6640625" style="1" customWidth="1"/>
    <col min="11" max="11" width="19.33203125" style="1" customWidth="1"/>
    <col min="12" max="12" width="23.6640625" style="1" customWidth="1"/>
    <col min="13" max="13" width="22.44140625" style="1" bestFit="1" customWidth="1"/>
    <col min="14" max="14" width="18.109375" bestFit="1" customWidth="1"/>
    <col min="16" max="16" width="12.6640625" bestFit="1" customWidth="1"/>
    <col min="17" max="17" width="16.5546875" bestFit="1" customWidth="1"/>
  </cols>
  <sheetData>
    <row r="1" spans="1:17" x14ac:dyDescent="0.35">
      <c r="D1" s="25" t="s">
        <v>20</v>
      </c>
      <c r="E1" s="25"/>
      <c r="F1" s="25" t="s">
        <v>21</v>
      </c>
      <c r="G1" s="25"/>
      <c r="H1" s="26" t="s">
        <v>13</v>
      </c>
      <c r="I1" s="26"/>
      <c r="J1" s="26"/>
      <c r="K1" s="26"/>
      <c r="L1" s="26"/>
      <c r="M1" s="26" t="s">
        <v>14</v>
      </c>
      <c r="N1" s="26"/>
      <c r="O1" s="26"/>
      <c r="P1" s="26"/>
      <c r="Q1" s="26"/>
    </row>
    <row r="2" spans="1:17" x14ac:dyDescent="0.35">
      <c r="A2" s="12"/>
      <c r="B2" s="12" t="s">
        <v>22</v>
      </c>
      <c r="C2" s="12" t="s">
        <v>23</v>
      </c>
      <c r="D2" s="12" t="s">
        <v>13</v>
      </c>
      <c r="E2" s="12" t="s">
        <v>14</v>
      </c>
      <c r="F2" s="12" t="s">
        <v>13</v>
      </c>
      <c r="G2" s="12" t="s">
        <v>14</v>
      </c>
      <c r="H2" s="2" t="s">
        <v>15</v>
      </c>
      <c r="I2" s="2" t="s">
        <v>16</v>
      </c>
      <c r="J2" s="3" t="s">
        <v>17</v>
      </c>
      <c r="K2" s="4" t="s">
        <v>18</v>
      </c>
      <c r="L2" s="4" t="s">
        <v>19</v>
      </c>
      <c r="M2" s="5" t="s">
        <v>15</v>
      </c>
      <c r="N2" s="5" t="s">
        <v>16</v>
      </c>
      <c r="O2" s="6" t="s">
        <v>17</v>
      </c>
      <c r="P2" s="7" t="s">
        <v>18</v>
      </c>
      <c r="Q2" s="7" t="s">
        <v>19</v>
      </c>
    </row>
    <row r="3" spans="1:17" x14ac:dyDescent="0.3">
      <c r="A3" s="13">
        <v>1</v>
      </c>
      <c r="B3" s="14">
        <f>Sheet1!B6</f>
        <v>15000</v>
      </c>
      <c r="C3" s="14">
        <f t="shared" ref="C3:C32" si="0">B3*12</f>
        <v>180000</v>
      </c>
      <c r="D3" s="15">
        <f>Sheet1!B8</f>
        <v>0.6</v>
      </c>
      <c r="E3" s="15">
        <f>Sheet1!B9</f>
        <v>0.4</v>
      </c>
      <c r="F3" s="15">
        <f>Sheet1!B11</f>
        <v>0.12</v>
      </c>
      <c r="G3" s="15">
        <f>Sheet1!B12</f>
        <v>0.08</v>
      </c>
      <c r="H3" s="8">
        <f t="shared" ref="H3:H32" si="1">C3*D3</f>
        <v>108000</v>
      </c>
      <c r="I3" s="8">
        <v>0</v>
      </c>
      <c r="J3" s="9">
        <f>Sheet1!B11</f>
        <v>0.12</v>
      </c>
      <c r="K3" s="8">
        <f t="shared" ref="K3:K32" si="2">(H3+I3)*J3</f>
        <v>12960</v>
      </c>
      <c r="L3" s="8">
        <f t="shared" ref="L3:L32" si="3">(H3+I3+K3)</f>
        <v>120960</v>
      </c>
      <c r="M3" s="10">
        <f t="shared" ref="M3:M32" si="4">C3*E3</f>
        <v>72000</v>
      </c>
      <c r="N3" s="10">
        <v>0</v>
      </c>
      <c r="O3" s="11">
        <f>Sheet1!B12</f>
        <v>0.08</v>
      </c>
      <c r="P3" s="10">
        <f t="shared" ref="P3:P32" si="5">(M3+N3)*O3</f>
        <v>5760</v>
      </c>
      <c r="Q3" s="10">
        <f t="shared" ref="Q3:Q32" si="6">(M3+N3+P3)</f>
        <v>77760</v>
      </c>
    </row>
    <row r="4" spans="1:17" x14ac:dyDescent="0.3">
      <c r="A4" s="13">
        <v>2</v>
      </c>
      <c r="B4" s="14">
        <f>(B3*Sheet1!B7)+B3</f>
        <v>16500</v>
      </c>
      <c r="C4" s="14">
        <f t="shared" si="0"/>
        <v>198000</v>
      </c>
      <c r="D4" s="15">
        <f t="shared" ref="D4:G19" si="7">D3</f>
        <v>0.6</v>
      </c>
      <c r="E4" s="15">
        <f t="shared" si="7"/>
        <v>0.4</v>
      </c>
      <c r="F4" s="15">
        <f t="shared" si="7"/>
        <v>0.12</v>
      </c>
      <c r="G4" s="15">
        <f t="shared" si="7"/>
        <v>0.08</v>
      </c>
      <c r="H4" s="8">
        <f t="shared" si="1"/>
        <v>118800</v>
      </c>
      <c r="I4" s="8">
        <f t="shared" ref="I4:I32" si="8">L3</f>
        <v>120960</v>
      </c>
      <c r="J4" s="9">
        <f t="shared" ref="J4:J32" si="9">J3</f>
        <v>0.12</v>
      </c>
      <c r="K4" s="8">
        <f t="shared" si="2"/>
        <v>28771.200000000001</v>
      </c>
      <c r="L4" s="8">
        <f t="shared" si="3"/>
        <v>268531.20000000001</v>
      </c>
      <c r="M4" s="10">
        <f t="shared" si="4"/>
        <v>79200</v>
      </c>
      <c r="N4" s="10">
        <f t="shared" ref="N4:N32" si="10">Q3</f>
        <v>77760</v>
      </c>
      <c r="O4" s="11">
        <f t="shared" ref="O4:O32" si="11">O3</f>
        <v>0.08</v>
      </c>
      <c r="P4" s="10">
        <f t="shared" si="5"/>
        <v>12556.800000000001</v>
      </c>
      <c r="Q4" s="10">
        <f t="shared" si="6"/>
        <v>169516.79999999999</v>
      </c>
    </row>
    <row r="5" spans="1:17" x14ac:dyDescent="0.3">
      <c r="A5" s="13">
        <v>3</v>
      </c>
      <c r="B5" s="14">
        <f>(B4*Sheet1!B7)+B4</f>
        <v>18150</v>
      </c>
      <c r="C5" s="14">
        <f t="shared" si="0"/>
        <v>217800</v>
      </c>
      <c r="D5" s="15">
        <f t="shared" si="7"/>
        <v>0.6</v>
      </c>
      <c r="E5" s="15">
        <f t="shared" si="7"/>
        <v>0.4</v>
      </c>
      <c r="F5" s="15">
        <f t="shared" si="7"/>
        <v>0.12</v>
      </c>
      <c r="G5" s="15">
        <f t="shared" si="7"/>
        <v>0.08</v>
      </c>
      <c r="H5" s="8">
        <f t="shared" si="1"/>
        <v>130680</v>
      </c>
      <c r="I5" s="8">
        <f t="shared" si="8"/>
        <v>268531.20000000001</v>
      </c>
      <c r="J5" s="9">
        <f t="shared" si="9"/>
        <v>0.12</v>
      </c>
      <c r="K5" s="8">
        <f t="shared" si="2"/>
        <v>47905.343999999997</v>
      </c>
      <c r="L5" s="8">
        <f t="shared" si="3"/>
        <v>447116.54399999999</v>
      </c>
      <c r="M5" s="10">
        <f t="shared" si="4"/>
        <v>87120</v>
      </c>
      <c r="N5" s="10">
        <f>Q4</f>
        <v>169516.79999999999</v>
      </c>
      <c r="O5" s="11">
        <f t="shared" si="11"/>
        <v>0.08</v>
      </c>
      <c r="P5" s="10">
        <f t="shared" si="5"/>
        <v>20530.944</v>
      </c>
      <c r="Q5" s="10">
        <f t="shared" si="6"/>
        <v>277167.74400000001</v>
      </c>
    </row>
    <row r="6" spans="1:17" x14ac:dyDescent="0.3">
      <c r="A6" s="13">
        <v>4</v>
      </c>
      <c r="B6" s="14">
        <f>(B5*Sheet1!B7)+B5</f>
        <v>19965</v>
      </c>
      <c r="C6" s="14">
        <f t="shared" si="0"/>
        <v>239580</v>
      </c>
      <c r="D6" s="15">
        <f t="shared" si="7"/>
        <v>0.6</v>
      </c>
      <c r="E6" s="15">
        <f t="shared" si="7"/>
        <v>0.4</v>
      </c>
      <c r="F6" s="15">
        <f t="shared" si="7"/>
        <v>0.12</v>
      </c>
      <c r="G6" s="15">
        <f t="shared" si="7"/>
        <v>0.08</v>
      </c>
      <c r="H6" s="8">
        <f t="shared" si="1"/>
        <v>143748</v>
      </c>
      <c r="I6" s="8">
        <f t="shared" si="8"/>
        <v>447116.54399999999</v>
      </c>
      <c r="J6" s="9">
        <f t="shared" si="9"/>
        <v>0.12</v>
      </c>
      <c r="K6" s="8">
        <f t="shared" si="2"/>
        <v>70903.745280000003</v>
      </c>
      <c r="L6" s="8">
        <f t="shared" si="3"/>
        <v>661768.28928000003</v>
      </c>
      <c r="M6" s="10">
        <f t="shared" si="4"/>
        <v>95832</v>
      </c>
      <c r="N6" s="10">
        <f>Q5</f>
        <v>277167.74400000001</v>
      </c>
      <c r="O6" s="11">
        <f t="shared" si="11"/>
        <v>0.08</v>
      </c>
      <c r="P6" s="10">
        <f t="shared" si="5"/>
        <v>29839.979520000001</v>
      </c>
      <c r="Q6" s="10">
        <f t="shared" si="6"/>
        <v>402839.72352</v>
      </c>
    </row>
    <row r="7" spans="1:17" x14ac:dyDescent="0.3">
      <c r="A7" s="13">
        <v>5</v>
      </c>
      <c r="B7" s="14">
        <f>(B6*Sheet1!B7)+B6</f>
        <v>21961.5</v>
      </c>
      <c r="C7" s="14">
        <f t="shared" si="0"/>
        <v>263538</v>
      </c>
      <c r="D7" s="15">
        <f t="shared" si="7"/>
        <v>0.6</v>
      </c>
      <c r="E7" s="15">
        <f t="shared" si="7"/>
        <v>0.4</v>
      </c>
      <c r="F7" s="15">
        <f t="shared" si="7"/>
        <v>0.12</v>
      </c>
      <c r="G7" s="15">
        <f t="shared" si="7"/>
        <v>0.08</v>
      </c>
      <c r="H7" s="8">
        <f t="shared" si="1"/>
        <v>158122.79999999999</v>
      </c>
      <c r="I7" s="8">
        <f t="shared" si="8"/>
        <v>661768.28928000003</v>
      </c>
      <c r="J7" s="9">
        <f t="shared" si="9"/>
        <v>0.12</v>
      </c>
      <c r="K7" s="8">
        <f t="shared" si="2"/>
        <v>98386.930713599984</v>
      </c>
      <c r="L7" s="8">
        <f t="shared" si="3"/>
        <v>918278.01999359997</v>
      </c>
      <c r="M7" s="10">
        <f t="shared" si="4"/>
        <v>105415.20000000001</v>
      </c>
      <c r="N7" s="10">
        <f t="shared" si="10"/>
        <v>402839.72352</v>
      </c>
      <c r="O7" s="11">
        <f t="shared" si="11"/>
        <v>0.08</v>
      </c>
      <c r="P7" s="10">
        <f t="shared" si="5"/>
        <v>40660.393881600001</v>
      </c>
      <c r="Q7" s="10">
        <f t="shared" si="6"/>
        <v>548915.31740160007</v>
      </c>
    </row>
    <row r="8" spans="1:17" x14ac:dyDescent="0.3">
      <c r="A8" s="13">
        <v>6</v>
      </c>
      <c r="B8" s="14">
        <f>(B7*Sheet1!B7)+B7</f>
        <v>24157.65</v>
      </c>
      <c r="C8" s="14">
        <f t="shared" si="0"/>
        <v>289891.80000000005</v>
      </c>
      <c r="D8" s="15">
        <f t="shared" si="7"/>
        <v>0.6</v>
      </c>
      <c r="E8" s="15">
        <f t="shared" si="7"/>
        <v>0.4</v>
      </c>
      <c r="F8" s="15">
        <f t="shared" si="7"/>
        <v>0.12</v>
      </c>
      <c r="G8" s="15">
        <f t="shared" si="7"/>
        <v>0.08</v>
      </c>
      <c r="H8" s="8">
        <f t="shared" si="1"/>
        <v>173935.08000000002</v>
      </c>
      <c r="I8" s="8">
        <f t="shared" si="8"/>
        <v>918278.01999359997</v>
      </c>
      <c r="J8" s="9">
        <f t="shared" si="9"/>
        <v>0.12</v>
      </c>
      <c r="K8" s="8">
        <f t="shared" si="2"/>
        <v>131065.57199923199</v>
      </c>
      <c r="L8" s="8">
        <f t="shared" si="3"/>
        <v>1223278.6719928321</v>
      </c>
      <c r="M8" s="10">
        <f t="shared" si="4"/>
        <v>115956.72000000003</v>
      </c>
      <c r="N8" s="10">
        <f t="shared" si="10"/>
        <v>548915.31740160007</v>
      </c>
      <c r="O8" s="11">
        <f t="shared" si="11"/>
        <v>0.08</v>
      </c>
      <c r="P8" s="10">
        <f t="shared" si="5"/>
        <v>53189.762992128002</v>
      </c>
      <c r="Q8" s="10">
        <f t="shared" si="6"/>
        <v>718061.80039372807</v>
      </c>
    </row>
    <row r="9" spans="1:17" x14ac:dyDescent="0.3">
      <c r="A9" s="13">
        <v>7</v>
      </c>
      <c r="B9" s="14">
        <f>(B8*Sheet1!B7)+B8</f>
        <v>26573.415000000001</v>
      </c>
      <c r="C9" s="14">
        <f t="shared" si="0"/>
        <v>318880.98</v>
      </c>
      <c r="D9" s="15">
        <f t="shared" si="7"/>
        <v>0.6</v>
      </c>
      <c r="E9" s="15">
        <f t="shared" si="7"/>
        <v>0.4</v>
      </c>
      <c r="F9" s="15">
        <f t="shared" si="7"/>
        <v>0.12</v>
      </c>
      <c r="G9" s="15">
        <f t="shared" si="7"/>
        <v>0.08</v>
      </c>
      <c r="H9" s="8">
        <f t="shared" si="1"/>
        <v>191328.58799999999</v>
      </c>
      <c r="I9" s="8">
        <f t="shared" si="8"/>
        <v>1223278.6719928321</v>
      </c>
      <c r="J9" s="9">
        <f t="shared" si="9"/>
        <v>0.12</v>
      </c>
      <c r="K9" s="8">
        <f t="shared" si="2"/>
        <v>169752.87119913983</v>
      </c>
      <c r="L9" s="8">
        <f t="shared" si="3"/>
        <v>1584360.1311919719</v>
      </c>
      <c r="M9" s="10">
        <f t="shared" si="4"/>
        <v>127552.39199999999</v>
      </c>
      <c r="N9" s="10">
        <f t="shared" si="10"/>
        <v>718061.80039372807</v>
      </c>
      <c r="O9" s="11">
        <f t="shared" si="11"/>
        <v>0.08</v>
      </c>
      <c r="P9" s="10">
        <f t="shared" si="5"/>
        <v>67649.135391498246</v>
      </c>
      <c r="Q9" s="10">
        <f t="shared" si="6"/>
        <v>913263.32778522628</v>
      </c>
    </row>
    <row r="10" spans="1:17" x14ac:dyDescent="0.3">
      <c r="A10" s="13">
        <v>8</v>
      </c>
      <c r="B10" s="14">
        <f>(B9*Sheet1!B7)+B9</f>
        <v>29230.756500000003</v>
      </c>
      <c r="C10" s="14">
        <f t="shared" si="0"/>
        <v>350769.07800000004</v>
      </c>
      <c r="D10" s="15">
        <f t="shared" si="7"/>
        <v>0.6</v>
      </c>
      <c r="E10" s="15">
        <f t="shared" si="7"/>
        <v>0.4</v>
      </c>
      <c r="F10" s="15">
        <f t="shared" si="7"/>
        <v>0.12</v>
      </c>
      <c r="G10" s="15">
        <f t="shared" si="7"/>
        <v>0.08</v>
      </c>
      <c r="H10" s="8">
        <f t="shared" si="1"/>
        <v>210461.44680000001</v>
      </c>
      <c r="I10" s="8">
        <f t="shared" si="8"/>
        <v>1584360.1311919719</v>
      </c>
      <c r="J10" s="9">
        <f t="shared" si="9"/>
        <v>0.12</v>
      </c>
      <c r="K10" s="8">
        <f t="shared" si="2"/>
        <v>215378.58935903662</v>
      </c>
      <c r="L10" s="8">
        <f t="shared" si="3"/>
        <v>2010200.1673510086</v>
      </c>
      <c r="M10" s="10">
        <f t="shared" si="4"/>
        <v>140307.63120000003</v>
      </c>
      <c r="N10" s="10">
        <f t="shared" si="10"/>
        <v>913263.32778522628</v>
      </c>
      <c r="O10" s="11">
        <f t="shared" si="11"/>
        <v>0.08</v>
      </c>
      <c r="P10" s="10">
        <f t="shared" si="5"/>
        <v>84285.676718818097</v>
      </c>
      <c r="Q10" s="10">
        <f t="shared" si="6"/>
        <v>1137856.6357040443</v>
      </c>
    </row>
    <row r="11" spans="1:17" x14ac:dyDescent="0.3">
      <c r="A11" s="13">
        <v>9</v>
      </c>
      <c r="B11" s="14">
        <f>(B10*Sheet1!B7)+B10</f>
        <v>32153.832150000002</v>
      </c>
      <c r="C11" s="14">
        <f t="shared" si="0"/>
        <v>385845.98580000002</v>
      </c>
      <c r="D11" s="15">
        <f t="shared" si="7"/>
        <v>0.6</v>
      </c>
      <c r="E11" s="15">
        <f t="shared" si="7"/>
        <v>0.4</v>
      </c>
      <c r="F11" s="15">
        <f t="shared" si="7"/>
        <v>0.12</v>
      </c>
      <c r="G11" s="15">
        <f t="shared" si="7"/>
        <v>0.08</v>
      </c>
      <c r="H11" s="8">
        <f t="shared" si="1"/>
        <v>231507.59148</v>
      </c>
      <c r="I11" s="8">
        <f t="shared" si="8"/>
        <v>2010200.1673510086</v>
      </c>
      <c r="J11" s="9">
        <f t="shared" si="9"/>
        <v>0.12</v>
      </c>
      <c r="K11" s="8">
        <f t="shared" si="2"/>
        <v>269004.93105972104</v>
      </c>
      <c r="L11" s="8">
        <f t="shared" si="3"/>
        <v>2510712.6898907297</v>
      </c>
      <c r="M11" s="10">
        <f t="shared" si="4"/>
        <v>154338.39432000002</v>
      </c>
      <c r="N11" s="10">
        <f t="shared" si="10"/>
        <v>1137856.6357040443</v>
      </c>
      <c r="O11" s="11">
        <f t="shared" si="11"/>
        <v>0.08</v>
      </c>
      <c r="P11" s="10">
        <f t="shared" si="5"/>
        <v>103375.60240192353</v>
      </c>
      <c r="Q11" s="10">
        <f t="shared" si="6"/>
        <v>1395570.6324259678</v>
      </c>
    </row>
    <row r="12" spans="1:17" x14ac:dyDescent="0.3">
      <c r="A12" s="13">
        <v>10</v>
      </c>
      <c r="B12" s="14">
        <f>(B11*Sheet1!B7)+B11</f>
        <v>35369.215365000004</v>
      </c>
      <c r="C12" s="14">
        <f t="shared" si="0"/>
        <v>424430.58438000001</v>
      </c>
      <c r="D12" s="15">
        <f t="shared" si="7"/>
        <v>0.6</v>
      </c>
      <c r="E12" s="15">
        <f t="shared" si="7"/>
        <v>0.4</v>
      </c>
      <c r="F12" s="15">
        <f t="shared" si="7"/>
        <v>0.12</v>
      </c>
      <c r="G12" s="15">
        <f t="shared" si="7"/>
        <v>0.08</v>
      </c>
      <c r="H12" s="8">
        <f t="shared" si="1"/>
        <v>254658.35062799999</v>
      </c>
      <c r="I12" s="8">
        <f t="shared" si="8"/>
        <v>2510712.6898907297</v>
      </c>
      <c r="J12" s="9">
        <f t="shared" si="9"/>
        <v>0.12</v>
      </c>
      <c r="K12" s="8">
        <f t="shared" si="2"/>
        <v>331844.52486224758</v>
      </c>
      <c r="L12" s="8">
        <f t="shared" si="3"/>
        <v>3097215.5653809775</v>
      </c>
      <c r="M12" s="10">
        <f t="shared" si="4"/>
        <v>169772.23375200003</v>
      </c>
      <c r="N12" s="10">
        <f t="shared" si="10"/>
        <v>1395570.6324259678</v>
      </c>
      <c r="O12" s="11">
        <f t="shared" si="11"/>
        <v>0.08</v>
      </c>
      <c r="P12" s="10">
        <f t="shared" si="5"/>
        <v>125227.42929423742</v>
      </c>
      <c r="Q12" s="10">
        <f t="shared" si="6"/>
        <v>1690570.2954722052</v>
      </c>
    </row>
    <row r="13" spans="1:17" x14ac:dyDescent="0.3">
      <c r="A13" s="13">
        <v>11</v>
      </c>
      <c r="B13" s="14">
        <f>(B12*Sheet1!B7)+B12</f>
        <v>38906.136901500002</v>
      </c>
      <c r="C13" s="14">
        <f t="shared" si="0"/>
        <v>466873.64281800005</v>
      </c>
      <c r="D13" s="15">
        <f t="shared" si="7"/>
        <v>0.6</v>
      </c>
      <c r="E13" s="15">
        <f t="shared" si="7"/>
        <v>0.4</v>
      </c>
      <c r="F13" s="15">
        <f t="shared" si="7"/>
        <v>0.12</v>
      </c>
      <c r="G13" s="15">
        <f t="shared" si="7"/>
        <v>0.08</v>
      </c>
      <c r="H13" s="8">
        <f t="shared" si="1"/>
        <v>280124.18569080002</v>
      </c>
      <c r="I13" s="8">
        <f t="shared" si="8"/>
        <v>3097215.5653809775</v>
      </c>
      <c r="J13" s="9">
        <f t="shared" si="9"/>
        <v>0.12</v>
      </c>
      <c r="K13" s="8">
        <f t="shared" si="2"/>
        <v>405280.77012861328</v>
      </c>
      <c r="L13" s="8">
        <f t="shared" si="3"/>
        <v>3782620.521200391</v>
      </c>
      <c r="M13" s="10">
        <f t="shared" si="4"/>
        <v>186749.45712720003</v>
      </c>
      <c r="N13" s="10">
        <f t="shared" si="10"/>
        <v>1690570.2954722052</v>
      </c>
      <c r="O13" s="11">
        <f t="shared" si="11"/>
        <v>0.08</v>
      </c>
      <c r="P13" s="10">
        <f t="shared" si="5"/>
        <v>150185.58020795241</v>
      </c>
      <c r="Q13" s="10">
        <f t="shared" si="6"/>
        <v>2027505.3328073574</v>
      </c>
    </row>
    <row r="14" spans="1:17" x14ac:dyDescent="0.3">
      <c r="A14" s="13">
        <v>12</v>
      </c>
      <c r="B14" s="14">
        <f>(B13*Sheet1!B7)+B13</f>
        <v>42796.750591650001</v>
      </c>
      <c r="C14" s="14">
        <f t="shared" si="0"/>
        <v>513561.00709980004</v>
      </c>
      <c r="D14" s="15">
        <f t="shared" si="7"/>
        <v>0.6</v>
      </c>
      <c r="E14" s="15">
        <f t="shared" si="7"/>
        <v>0.4</v>
      </c>
      <c r="F14" s="15">
        <f t="shared" si="7"/>
        <v>0.12</v>
      </c>
      <c r="G14" s="15">
        <f t="shared" si="7"/>
        <v>0.08</v>
      </c>
      <c r="H14" s="8">
        <f t="shared" si="1"/>
        <v>308136.60425988003</v>
      </c>
      <c r="I14" s="8">
        <f t="shared" si="8"/>
        <v>3782620.521200391</v>
      </c>
      <c r="J14" s="9">
        <f t="shared" si="9"/>
        <v>0.12</v>
      </c>
      <c r="K14" s="8">
        <f t="shared" si="2"/>
        <v>490890.85505523247</v>
      </c>
      <c r="L14" s="8">
        <f t="shared" si="3"/>
        <v>4581647.9805155033</v>
      </c>
      <c r="M14" s="10">
        <f t="shared" si="4"/>
        <v>205424.40283992002</v>
      </c>
      <c r="N14" s="10">
        <f t="shared" si="10"/>
        <v>2027505.3328073574</v>
      </c>
      <c r="O14" s="11">
        <f t="shared" si="11"/>
        <v>0.08</v>
      </c>
      <c r="P14" s="10">
        <f t="shared" si="5"/>
        <v>178634.37885178221</v>
      </c>
      <c r="Q14" s="10">
        <f t="shared" si="6"/>
        <v>2411564.1144990595</v>
      </c>
    </row>
    <row r="15" spans="1:17" x14ac:dyDescent="0.3">
      <c r="A15" s="13">
        <v>13</v>
      </c>
      <c r="B15" s="14">
        <f>(B14*Sheet1!B7)+B14</f>
        <v>47076.425650814999</v>
      </c>
      <c r="C15" s="14">
        <f t="shared" si="0"/>
        <v>564917.10780977993</v>
      </c>
      <c r="D15" s="15">
        <f t="shared" si="7"/>
        <v>0.6</v>
      </c>
      <c r="E15" s="15">
        <f t="shared" si="7"/>
        <v>0.4</v>
      </c>
      <c r="F15" s="15">
        <f t="shared" si="7"/>
        <v>0.12</v>
      </c>
      <c r="G15" s="15">
        <f t="shared" si="7"/>
        <v>0.08</v>
      </c>
      <c r="H15" s="8">
        <f t="shared" si="1"/>
        <v>338950.26468586794</v>
      </c>
      <c r="I15" s="8">
        <f t="shared" si="8"/>
        <v>4581647.9805155033</v>
      </c>
      <c r="J15" s="9">
        <f t="shared" si="9"/>
        <v>0.12</v>
      </c>
      <c r="K15" s="8">
        <f t="shared" si="2"/>
        <v>590471.78942416457</v>
      </c>
      <c r="L15" s="8">
        <f t="shared" si="3"/>
        <v>5511070.0346255358</v>
      </c>
      <c r="M15" s="10">
        <f t="shared" si="4"/>
        <v>225966.843123912</v>
      </c>
      <c r="N15" s="10">
        <f t="shared" si="10"/>
        <v>2411564.1144990595</v>
      </c>
      <c r="O15" s="11">
        <f t="shared" si="11"/>
        <v>0.08</v>
      </c>
      <c r="P15" s="10">
        <f t="shared" si="5"/>
        <v>211002.47660983773</v>
      </c>
      <c r="Q15" s="10">
        <f t="shared" si="6"/>
        <v>2848533.4342328091</v>
      </c>
    </row>
    <row r="16" spans="1:17" x14ac:dyDescent="0.3">
      <c r="A16" s="13">
        <v>14</v>
      </c>
      <c r="B16" s="14">
        <f>(B15*Sheet1!B7)+B15</f>
        <v>51784.068215896499</v>
      </c>
      <c r="C16" s="14">
        <f t="shared" si="0"/>
        <v>621408.81859075802</v>
      </c>
      <c r="D16" s="15">
        <f t="shared" si="7"/>
        <v>0.6</v>
      </c>
      <c r="E16" s="15">
        <f t="shared" si="7"/>
        <v>0.4</v>
      </c>
      <c r="F16" s="15">
        <f t="shared" si="7"/>
        <v>0.12</v>
      </c>
      <c r="G16" s="15">
        <f t="shared" si="7"/>
        <v>0.08</v>
      </c>
      <c r="H16" s="8">
        <f t="shared" si="1"/>
        <v>372845.29115445481</v>
      </c>
      <c r="I16" s="8">
        <f t="shared" si="8"/>
        <v>5511070.0346255358</v>
      </c>
      <c r="J16" s="9">
        <f t="shared" si="9"/>
        <v>0.12</v>
      </c>
      <c r="K16" s="8">
        <f t="shared" si="2"/>
        <v>706069.83909359877</v>
      </c>
      <c r="L16" s="8">
        <f t="shared" si="3"/>
        <v>6589985.1648735888</v>
      </c>
      <c r="M16" s="10">
        <f t="shared" si="4"/>
        <v>248563.52743630321</v>
      </c>
      <c r="N16" s="10">
        <f t="shared" si="10"/>
        <v>2848533.4342328091</v>
      </c>
      <c r="O16" s="11">
        <f t="shared" si="11"/>
        <v>0.08</v>
      </c>
      <c r="P16" s="10">
        <f t="shared" si="5"/>
        <v>247767.75693352902</v>
      </c>
      <c r="Q16" s="10">
        <f t="shared" si="6"/>
        <v>3344864.7186026415</v>
      </c>
    </row>
    <row r="17" spans="1:17" x14ac:dyDescent="0.3">
      <c r="A17" s="13">
        <v>15</v>
      </c>
      <c r="B17" s="14">
        <f>(B16*Sheet1!B7)+B16</f>
        <v>56962.475037486147</v>
      </c>
      <c r="C17" s="14">
        <f t="shared" si="0"/>
        <v>683549.70044983376</v>
      </c>
      <c r="D17" s="15">
        <f t="shared" si="7"/>
        <v>0.6</v>
      </c>
      <c r="E17" s="15">
        <f t="shared" si="7"/>
        <v>0.4</v>
      </c>
      <c r="F17" s="15">
        <f t="shared" si="7"/>
        <v>0.12</v>
      </c>
      <c r="G17" s="15">
        <f t="shared" si="7"/>
        <v>0.08</v>
      </c>
      <c r="H17" s="8">
        <f t="shared" si="1"/>
        <v>410129.82026990026</v>
      </c>
      <c r="I17" s="8">
        <f t="shared" si="8"/>
        <v>6589985.1648735888</v>
      </c>
      <c r="J17" s="9">
        <f t="shared" si="9"/>
        <v>0.12</v>
      </c>
      <c r="K17" s="8">
        <f t="shared" si="2"/>
        <v>840013.79821721872</v>
      </c>
      <c r="L17" s="8">
        <f>(H17+I17+K17)</f>
        <v>7840128.7833607076</v>
      </c>
      <c r="M17" s="10">
        <f t="shared" si="4"/>
        <v>273419.88017993351</v>
      </c>
      <c r="N17" s="10">
        <f t="shared" si="10"/>
        <v>3344864.7186026415</v>
      </c>
      <c r="O17" s="11">
        <f t="shared" si="11"/>
        <v>0.08</v>
      </c>
      <c r="P17" s="10">
        <f t="shared" si="5"/>
        <v>289462.76790260599</v>
      </c>
      <c r="Q17" s="10">
        <f t="shared" si="6"/>
        <v>3907747.3666851809</v>
      </c>
    </row>
    <row r="18" spans="1:17" x14ac:dyDescent="0.3">
      <c r="A18" s="13">
        <v>16</v>
      </c>
      <c r="B18" s="14">
        <f>(B17*Sheet1!B7)+B17</f>
        <v>62658.722541234762</v>
      </c>
      <c r="C18" s="14">
        <f t="shared" si="0"/>
        <v>751904.6704948172</v>
      </c>
      <c r="D18" s="15">
        <f t="shared" si="7"/>
        <v>0.6</v>
      </c>
      <c r="E18" s="15">
        <f t="shared" si="7"/>
        <v>0.4</v>
      </c>
      <c r="F18" s="15">
        <f t="shared" si="7"/>
        <v>0.12</v>
      </c>
      <c r="G18" s="15">
        <f t="shared" si="7"/>
        <v>0.08</v>
      </c>
      <c r="H18" s="8">
        <f t="shared" si="1"/>
        <v>451142.8022968903</v>
      </c>
      <c r="I18" s="8">
        <f t="shared" si="8"/>
        <v>7840128.7833607076</v>
      </c>
      <c r="J18" s="9">
        <f t="shared" si="9"/>
        <v>0.12</v>
      </c>
      <c r="K18" s="8">
        <f t="shared" si="2"/>
        <v>994952.59027891164</v>
      </c>
      <c r="L18" s="8">
        <f t="shared" si="3"/>
        <v>9286224.1759365089</v>
      </c>
      <c r="M18" s="10">
        <f t="shared" si="4"/>
        <v>300761.8681979269</v>
      </c>
      <c r="N18" s="10">
        <f t="shared" si="10"/>
        <v>3907747.3666851809</v>
      </c>
      <c r="O18" s="11">
        <f t="shared" si="11"/>
        <v>0.08</v>
      </c>
      <c r="P18" s="10">
        <f t="shared" si="5"/>
        <v>336680.73879064864</v>
      </c>
      <c r="Q18" s="10">
        <f t="shared" si="6"/>
        <v>4545189.9736737572</v>
      </c>
    </row>
    <row r="19" spans="1:17" x14ac:dyDescent="0.3">
      <c r="A19" s="13">
        <v>17</v>
      </c>
      <c r="B19" s="14">
        <f>(B18*Sheet1!B7)+B18</f>
        <v>68924.594795358236</v>
      </c>
      <c r="C19" s="14">
        <f t="shared" si="0"/>
        <v>827095.13754429878</v>
      </c>
      <c r="D19" s="15">
        <f t="shared" si="7"/>
        <v>0.6</v>
      </c>
      <c r="E19" s="15">
        <f t="shared" si="7"/>
        <v>0.4</v>
      </c>
      <c r="F19" s="15">
        <f t="shared" si="7"/>
        <v>0.12</v>
      </c>
      <c r="G19" s="15">
        <f t="shared" si="7"/>
        <v>0.08</v>
      </c>
      <c r="H19" s="8">
        <f t="shared" si="1"/>
        <v>496257.08252657927</v>
      </c>
      <c r="I19" s="8">
        <f t="shared" si="8"/>
        <v>9286224.1759365089</v>
      </c>
      <c r="J19" s="9">
        <f t="shared" si="9"/>
        <v>0.12</v>
      </c>
      <c r="K19" s="8">
        <f t="shared" si="2"/>
        <v>1173897.7510155705</v>
      </c>
      <c r="L19" s="8">
        <f t="shared" si="3"/>
        <v>10956379.009478658</v>
      </c>
      <c r="M19" s="10">
        <f t="shared" si="4"/>
        <v>330838.05501771951</v>
      </c>
      <c r="N19" s="10">
        <f t="shared" si="10"/>
        <v>4545189.9736737572</v>
      </c>
      <c r="O19" s="11">
        <f t="shared" si="11"/>
        <v>0.08</v>
      </c>
      <c r="P19" s="10">
        <f t="shared" si="5"/>
        <v>390082.24229531811</v>
      </c>
      <c r="Q19" s="10">
        <f t="shared" si="6"/>
        <v>5266110.2709867945</v>
      </c>
    </row>
    <row r="20" spans="1:17" x14ac:dyDescent="0.3">
      <c r="A20" s="13">
        <v>18</v>
      </c>
      <c r="B20" s="14">
        <f>(B19*Sheet1!B7)+B19</f>
        <v>75817.054274894064</v>
      </c>
      <c r="C20" s="14">
        <f t="shared" si="0"/>
        <v>909804.65129872877</v>
      </c>
      <c r="D20" s="15">
        <f t="shared" ref="D20:G32" si="12">D19</f>
        <v>0.6</v>
      </c>
      <c r="E20" s="15">
        <f t="shared" si="12"/>
        <v>0.4</v>
      </c>
      <c r="F20" s="15">
        <f t="shared" si="12"/>
        <v>0.12</v>
      </c>
      <c r="G20" s="15">
        <f t="shared" si="12"/>
        <v>0.08</v>
      </c>
      <c r="H20" s="8">
        <f t="shared" si="1"/>
        <v>545882.79077923729</v>
      </c>
      <c r="I20" s="8">
        <f t="shared" si="8"/>
        <v>10956379.009478658</v>
      </c>
      <c r="J20" s="9">
        <f t="shared" si="9"/>
        <v>0.12</v>
      </c>
      <c r="K20" s="8">
        <f t="shared" si="2"/>
        <v>1380271.4160309474</v>
      </c>
      <c r="L20" s="8">
        <f t="shared" si="3"/>
        <v>12882533.216288842</v>
      </c>
      <c r="M20" s="10">
        <f t="shared" si="4"/>
        <v>363921.86051949154</v>
      </c>
      <c r="N20" s="10">
        <f t="shared" si="10"/>
        <v>5266110.2709867945</v>
      </c>
      <c r="O20" s="11">
        <f t="shared" si="11"/>
        <v>0.08</v>
      </c>
      <c r="P20" s="10">
        <f t="shared" si="5"/>
        <v>450402.57052050286</v>
      </c>
      <c r="Q20" s="10">
        <f t="shared" si="6"/>
        <v>6080434.7020267881</v>
      </c>
    </row>
    <row r="21" spans="1:17" x14ac:dyDescent="0.3">
      <c r="A21" s="13">
        <v>19</v>
      </c>
      <c r="B21" s="14">
        <f>(B20*Sheet1!B7)+B20</f>
        <v>83398.759702383468</v>
      </c>
      <c r="C21" s="14">
        <f t="shared" si="0"/>
        <v>1000785.1164286016</v>
      </c>
      <c r="D21" s="15">
        <f t="shared" si="12"/>
        <v>0.6</v>
      </c>
      <c r="E21" s="15">
        <f t="shared" si="12"/>
        <v>0.4</v>
      </c>
      <c r="F21" s="15">
        <f t="shared" si="12"/>
        <v>0.12</v>
      </c>
      <c r="G21" s="15">
        <f t="shared" si="12"/>
        <v>0.08</v>
      </c>
      <c r="H21" s="8">
        <f t="shared" si="1"/>
        <v>600471.06985716091</v>
      </c>
      <c r="I21" s="8">
        <f t="shared" si="8"/>
        <v>12882533.216288842</v>
      </c>
      <c r="J21" s="9">
        <f t="shared" si="9"/>
        <v>0.12</v>
      </c>
      <c r="K21" s="8">
        <f t="shared" si="2"/>
        <v>1617960.5143375203</v>
      </c>
      <c r="L21" s="8">
        <f t="shared" si="3"/>
        <v>15100964.800483525</v>
      </c>
      <c r="M21" s="10">
        <f t="shared" si="4"/>
        <v>400314.04657144065</v>
      </c>
      <c r="N21" s="10">
        <f t="shared" si="10"/>
        <v>6080434.7020267881</v>
      </c>
      <c r="O21" s="11">
        <f t="shared" si="11"/>
        <v>0.08</v>
      </c>
      <c r="P21" s="10">
        <f t="shared" si="5"/>
        <v>518459.89988785837</v>
      </c>
      <c r="Q21" s="10">
        <f t="shared" si="6"/>
        <v>6999208.6484860871</v>
      </c>
    </row>
    <row r="22" spans="1:17" x14ac:dyDescent="0.3">
      <c r="A22" s="13">
        <v>20</v>
      </c>
      <c r="B22" s="14">
        <f>(B21*Sheet1!B7)+B21</f>
        <v>91738.635672621807</v>
      </c>
      <c r="C22" s="14">
        <f t="shared" si="0"/>
        <v>1100863.6280714618</v>
      </c>
      <c r="D22" s="15">
        <f t="shared" si="12"/>
        <v>0.6</v>
      </c>
      <c r="E22" s="15">
        <f t="shared" si="12"/>
        <v>0.4</v>
      </c>
      <c r="F22" s="15">
        <f t="shared" si="12"/>
        <v>0.12</v>
      </c>
      <c r="G22" s="15">
        <f t="shared" si="12"/>
        <v>0.08</v>
      </c>
      <c r="H22" s="8">
        <f t="shared" si="1"/>
        <v>660518.17684287706</v>
      </c>
      <c r="I22" s="8">
        <f t="shared" si="8"/>
        <v>15100964.800483525</v>
      </c>
      <c r="J22" s="9">
        <f t="shared" si="9"/>
        <v>0.12</v>
      </c>
      <c r="K22" s="8">
        <f t="shared" si="2"/>
        <v>1891377.9572791683</v>
      </c>
      <c r="L22" s="8">
        <f t="shared" si="3"/>
        <v>17652860.934605572</v>
      </c>
      <c r="M22" s="10">
        <f t="shared" si="4"/>
        <v>440345.45122858474</v>
      </c>
      <c r="N22" s="10">
        <f t="shared" si="10"/>
        <v>6999208.6484860871</v>
      </c>
      <c r="O22" s="11">
        <f t="shared" si="11"/>
        <v>0.08</v>
      </c>
      <c r="P22" s="10">
        <f t="shared" si="5"/>
        <v>595164.32797717385</v>
      </c>
      <c r="Q22" s="10">
        <f t="shared" si="6"/>
        <v>8034718.4276918462</v>
      </c>
    </row>
    <row r="23" spans="1:17" x14ac:dyDescent="0.3">
      <c r="A23" s="13">
        <v>21</v>
      </c>
      <c r="B23" s="14">
        <f>(B22*Sheet1!B7)+B22</f>
        <v>100912.49923988398</v>
      </c>
      <c r="C23" s="14">
        <f t="shared" si="0"/>
        <v>1210949.9908786078</v>
      </c>
      <c r="D23" s="15">
        <f t="shared" si="12"/>
        <v>0.6</v>
      </c>
      <c r="E23" s="15">
        <f t="shared" si="12"/>
        <v>0.4</v>
      </c>
      <c r="F23" s="15">
        <f t="shared" si="12"/>
        <v>0.12</v>
      </c>
      <c r="G23" s="15">
        <f t="shared" si="12"/>
        <v>0.08</v>
      </c>
      <c r="H23" s="8">
        <f t="shared" si="1"/>
        <v>726569.99452716473</v>
      </c>
      <c r="I23" s="8">
        <f t="shared" si="8"/>
        <v>17652860.934605572</v>
      </c>
      <c r="J23" s="9">
        <f t="shared" si="9"/>
        <v>0.12</v>
      </c>
      <c r="K23" s="8">
        <f t="shared" si="2"/>
        <v>2205531.7114959285</v>
      </c>
      <c r="L23" s="8">
        <f t="shared" si="3"/>
        <v>20584962.640628666</v>
      </c>
      <c r="M23" s="10">
        <f t="shared" si="4"/>
        <v>484379.99635144317</v>
      </c>
      <c r="N23" s="10">
        <f t="shared" si="10"/>
        <v>8034718.4276918462</v>
      </c>
      <c r="O23" s="11">
        <f t="shared" si="11"/>
        <v>0.08</v>
      </c>
      <c r="P23" s="10">
        <f t="shared" si="5"/>
        <v>681527.87392346305</v>
      </c>
      <c r="Q23" s="10">
        <f t="shared" si="6"/>
        <v>9200626.2979667522</v>
      </c>
    </row>
    <row r="24" spans="1:17" x14ac:dyDescent="0.3">
      <c r="A24" s="13">
        <v>22</v>
      </c>
      <c r="B24" s="14">
        <f>(B23*Sheet1!B7)+B23</f>
        <v>111003.74916387239</v>
      </c>
      <c r="C24" s="14">
        <f t="shared" si="0"/>
        <v>1332044.9899664687</v>
      </c>
      <c r="D24" s="15">
        <f t="shared" si="12"/>
        <v>0.6</v>
      </c>
      <c r="E24" s="15">
        <f t="shared" si="12"/>
        <v>0.4</v>
      </c>
      <c r="F24" s="15">
        <f t="shared" si="12"/>
        <v>0.12</v>
      </c>
      <c r="G24" s="15">
        <f t="shared" si="12"/>
        <v>0.08</v>
      </c>
      <c r="H24" s="8">
        <f t="shared" si="1"/>
        <v>799226.99397988117</v>
      </c>
      <c r="I24" s="8">
        <f t="shared" si="8"/>
        <v>20584962.640628666</v>
      </c>
      <c r="J24" s="9">
        <f t="shared" si="9"/>
        <v>0.12</v>
      </c>
      <c r="K24" s="8">
        <f t="shared" si="2"/>
        <v>2566102.7561530257</v>
      </c>
      <c r="L24" s="8">
        <f t="shared" si="3"/>
        <v>23950292.390761573</v>
      </c>
      <c r="M24" s="10">
        <f t="shared" si="4"/>
        <v>532817.99598658748</v>
      </c>
      <c r="N24" s="10">
        <f t="shared" si="10"/>
        <v>9200626.2979667522</v>
      </c>
      <c r="O24" s="11">
        <f t="shared" si="11"/>
        <v>0.08</v>
      </c>
      <c r="P24" s="10">
        <f t="shared" si="5"/>
        <v>778675.54351626721</v>
      </c>
      <c r="Q24" s="10">
        <f t="shared" si="6"/>
        <v>10512119.837469608</v>
      </c>
    </row>
    <row r="25" spans="1:17" x14ac:dyDescent="0.3">
      <c r="A25" s="13">
        <v>23</v>
      </c>
      <c r="B25" s="14">
        <f>(B24*Sheet1!B7)+B24</f>
        <v>122104.12408025963</v>
      </c>
      <c r="C25" s="14">
        <f t="shared" si="0"/>
        <v>1465249.4889631155</v>
      </c>
      <c r="D25" s="15">
        <f t="shared" si="12"/>
        <v>0.6</v>
      </c>
      <c r="E25" s="15">
        <f t="shared" si="12"/>
        <v>0.4</v>
      </c>
      <c r="F25" s="15">
        <f t="shared" si="12"/>
        <v>0.12</v>
      </c>
      <c r="G25" s="15">
        <f t="shared" si="12"/>
        <v>0.08</v>
      </c>
      <c r="H25" s="8">
        <f t="shared" si="1"/>
        <v>879149.69337786932</v>
      </c>
      <c r="I25" s="8">
        <f t="shared" si="8"/>
        <v>23950292.390761573</v>
      </c>
      <c r="J25" s="9">
        <f t="shared" si="9"/>
        <v>0.12</v>
      </c>
      <c r="K25" s="8">
        <f t="shared" si="2"/>
        <v>2979533.050096733</v>
      </c>
      <c r="L25" s="8">
        <f t="shared" si="3"/>
        <v>27808975.134236176</v>
      </c>
      <c r="M25" s="10">
        <f t="shared" si="4"/>
        <v>586099.79558524617</v>
      </c>
      <c r="N25" s="10">
        <f t="shared" si="10"/>
        <v>10512119.837469608</v>
      </c>
      <c r="O25" s="11">
        <f t="shared" si="11"/>
        <v>0.08</v>
      </c>
      <c r="P25" s="10">
        <f t="shared" si="5"/>
        <v>887857.57064438832</v>
      </c>
      <c r="Q25" s="10">
        <f t="shared" si="6"/>
        <v>11986077.203699242</v>
      </c>
    </row>
    <row r="26" spans="1:17" x14ac:dyDescent="0.3">
      <c r="A26" s="13">
        <v>24</v>
      </c>
      <c r="B26" s="14">
        <f>(B25*Sheet1!B7)+B25</f>
        <v>134314.53648828558</v>
      </c>
      <c r="C26" s="14">
        <f t="shared" si="0"/>
        <v>1611774.437859427</v>
      </c>
      <c r="D26" s="15">
        <f t="shared" si="12"/>
        <v>0.6</v>
      </c>
      <c r="E26" s="15">
        <f t="shared" si="12"/>
        <v>0.4</v>
      </c>
      <c r="F26" s="15">
        <f t="shared" si="12"/>
        <v>0.12</v>
      </c>
      <c r="G26" s="15">
        <f t="shared" si="12"/>
        <v>0.08</v>
      </c>
      <c r="H26" s="8">
        <f t="shared" si="1"/>
        <v>967064.6627156561</v>
      </c>
      <c r="I26" s="8">
        <f t="shared" si="8"/>
        <v>27808975.134236176</v>
      </c>
      <c r="J26" s="9">
        <f t="shared" si="9"/>
        <v>0.12</v>
      </c>
      <c r="K26" s="8">
        <f t="shared" si="2"/>
        <v>3453124.7756342194</v>
      </c>
      <c r="L26" s="8">
        <f t="shared" si="3"/>
        <v>32229164.572586048</v>
      </c>
      <c r="M26" s="10">
        <f t="shared" si="4"/>
        <v>644709.77514377085</v>
      </c>
      <c r="N26" s="10">
        <f t="shared" si="10"/>
        <v>11986077.203699242</v>
      </c>
      <c r="O26" s="11">
        <f t="shared" si="11"/>
        <v>0.08</v>
      </c>
      <c r="P26" s="10">
        <f t="shared" si="5"/>
        <v>1010462.9583074411</v>
      </c>
      <c r="Q26" s="10">
        <f t="shared" si="6"/>
        <v>13641249.937150454</v>
      </c>
    </row>
    <row r="27" spans="1:17" x14ac:dyDescent="0.3">
      <c r="A27" s="13">
        <v>25</v>
      </c>
      <c r="B27" s="14">
        <f>(B26*Sheet1!B7)+B26</f>
        <v>147745.99013711413</v>
      </c>
      <c r="C27" s="14">
        <f t="shared" si="0"/>
        <v>1772951.8816453696</v>
      </c>
      <c r="D27" s="15">
        <f t="shared" si="12"/>
        <v>0.6</v>
      </c>
      <c r="E27" s="15">
        <f t="shared" si="12"/>
        <v>0.4</v>
      </c>
      <c r="F27" s="15">
        <f t="shared" si="12"/>
        <v>0.12</v>
      </c>
      <c r="G27" s="15">
        <f t="shared" si="12"/>
        <v>0.08</v>
      </c>
      <c r="H27" s="8">
        <f t="shared" si="1"/>
        <v>1063771.1289872217</v>
      </c>
      <c r="I27" s="8">
        <f t="shared" si="8"/>
        <v>32229164.572586048</v>
      </c>
      <c r="J27" s="9">
        <f t="shared" si="9"/>
        <v>0.12</v>
      </c>
      <c r="K27" s="8">
        <f t="shared" si="2"/>
        <v>3995152.2841887926</v>
      </c>
      <c r="L27" s="8">
        <f t="shared" si="3"/>
        <v>37288087.985762067</v>
      </c>
      <c r="M27" s="10">
        <f t="shared" si="4"/>
        <v>709180.75265814783</v>
      </c>
      <c r="N27" s="10">
        <f t="shared" si="10"/>
        <v>13641249.937150454</v>
      </c>
      <c r="O27" s="11">
        <f t="shared" si="11"/>
        <v>0.08</v>
      </c>
      <c r="P27" s="10">
        <f t="shared" si="5"/>
        <v>1148034.4551846881</v>
      </c>
      <c r="Q27" s="10">
        <f t="shared" si="6"/>
        <v>15498465.14499329</v>
      </c>
    </row>
    <row r="28" spans="1:17" x14ac:dyDescent="0.3">
      <c r="A28" s="13">
        <v>26</v>
      </c>
      <c r="B28" s="14">
        <f>(B27*Sheet1!B7)+B27</f>
        <v>162520.58915082554</v>
      </c>
      <c r="C28" s="14">
        <f t="shared" si="0"/>
        <v>1950247.0698099067</v>
      </c>
      <c r="D28" s="15">
        <f t="shared" si="12"/>
        <v>0.6</v>
      </c>
      <c r="E28" s="15">
        <f t="shared" si="12"/>
        <v>0.4</v>
      </c>
      <c r="F28" s="15">
        <f t="shared" si="12"/>
        <v>0.12</v>
      </c>
      <c r="G28" s="15">
        <f t="shared" si="12"/>
        <v>0.08</v>
      </c>
      <c r="H28" s="8">
        <f t="shared" si="1"/>
        <v>1170148.241885944</v>
      </c>
      <c r="I28" s="8">
        <f t="shared" si="8"/>
        <v>37288087.985762067</v>
      </c>
      <c r="J28" s="9">
        <f t="shared" si="9"/>
        <v>0.12</v>
      </c>
      <c r="K28" s="8">
        <f t="shared" si="2"/>
        <v>4614988.3473177617</v>
      </c>
      <c r="L28" s="8">
        <f t="shared" si="3"/>
        <v>43073224.574965775</v>
      </c>
      <c r="M28" s="10">
        <f t="shared" si="4"/>
        <v>780098.82792396273</v>
      </c>
      <c r="N28" s="10">
        <f t="shared" si="10"/>
        <v>15498465.14499329</v>
      </c>
      <c r="O28" s="11">
        <f t="shared" si="11"/>
        <v>0.08</v>
      </c>
      <c r="P28" s="10">
        <f t="shared" si="5"/>
        <v>1302285.1178333804</v>
      </c>
      <c r="Q28" s="10">
        <f t="shared" si="6"/>
        <v>17580849.090750635</v>
      </c>
    </row>
    <row r="29" spans="1:17" x14ac:dyDescent="0.3">
      <c r="A29" s="13">
        <v>27</v>
      </c>
      <c r="B29" s="14">
        <f>(B28*Sheet1!B7)+B28</f>
        <v>178772.64806590811</v>
      </c>
      <c r="C29" s="14">
        <f t="shared" si="0"/>
        <v>2145271.7767908974</v>
      </c>
      <c r="D29" s="15">
        <f t="shared" si="12"/>
        <v>0.6</v>
      </c>
      <c r="E29" s="15">
        <f t="shared" si="12"/>
        <v>0.4</v>
      </c>
      <c r="F29" s="15">
        <f t="shared" si="12"/>
        <v>0.12</v>
      </c>
      <c r="G29" s="15">
        <f t="shared" si="12"/>
        <v>0.08</v>
      </c>
      <c r="H29" s="8">
        <f t="shared" si="1"/>
        <v>1287163.0660745383</v>
      </c>
      <c r="I29" s="8">
        <f t="shared" si="8"/>
        <v>43073224.574965775</v>
      </c>
      <c r="J29" s="9">
        <f t="shared" si="9"/>
        <v>0.12</v>
      </c>
      <c r="K29" s="8">
        <f t="shared" si="2"/>
        <v>5323246.5169248367</v>
      </c>
      <c r="L29" s="8">
        <f t="shared" si="3"/>
        <v>49683634.157965146</v>
      </c>
      <c r="M29" s="10">
        <f t="shared" si="4"/>
        <v>858108.71071635897</v>
      </c>
      <c r="N29" s="10">
        <f t="shared" si="10"/>
        <v>17580849.090750635</v>
      </c>
      <c r="O29" s="11">
        <f t="shared" si="11"/>
        <v>0.08</v>
      </c>
      <c r="P29" s="10">
        <f t="shared" si="5"/>
        <v>1475116.6241173595</v>
      </c>
      <c r="Q29" s="10">
        <f t="shared" si="6"/>
        <v>19914074.425584354</v>
      </c>
    </row>
    <row r="30" spans="1:17" x14ac:dyDescent="0.3">
      <c r="A30" s="13">
        <v>28</v>
      </c>
      <c r="B30" s="14">
        <f>(B29*Sheet1!B7)+B29</f>
        <v>196649.91287249891</v>
      </c>
      <c r="C30" s="14">
        <f t="shared" si="0"/>
        <v>2359798.9544699872</v>
      </c>
      <c r="D30" s="15">
        <f t="shared" si="12"/>
        <v>0.6</v>
      </c>
      <c r="E30" s="15">
        <f t="shared" si="12"/>
        <v>0.4</v>
      </c>
      <c r="F30" s="15">
        <f t="shared" si="12"/>
        <v>0.12</v>
      </c>
      <c r="G30" s="15">
        <f t="shared" si="12"/>
        <v>0.08</v>
      </c>
      <c r="H30" s="8">
        <f t="shared" si="1"/>
        <v>1415879.3726819924</v>
      </c>
      <c r="I30" s="8">
        <f t="shared" si="8"/>
        <v>49683634.157965146</v>
      </c>
      <c r="J30" s="9">
        <f t="shared" si="9"/>
        <v>0.12</v>
      </c>
      <c r="K30" s="8">
        <f t="shared" si="2"/>
        <v>6131941.6236776561</v>
      </c>
      <c r="L30" s="8">
        <f t="shared" si="3"/>
        <v>57231455.154324792</v>
      </c>
      <c r="M30" s="10">
        <f t="shared" si="4"/>
        <v>943919.58178799495</v>
      </c>
      <c r="N30" s="10">
        <f t="shared" si="10"/>
        <v>19914074.425584354</v>
      </c>
      <c r="O30" s="11">
        <f t="shared" si="11"/>
        <v>0.08</v>
      </c>
      <c r="P30" s="10">
        <f t="shared" si="5"/>
        <v>1668639.520589788</v>
      </c>
      <c r="Q30" s="10">
        <f t="shared" si="6"/>
        <v>22526633.527962137</v>
      </c>
    </row>
    <row r="31" spans="1:17" x14ac:dyDescent="0.3">
      <c r="A31" s="13">
        <v>29</v>
      </c>
      <c r="B31" s="14">
        <f>(B30*Sheet1!B7)+B30</f>
        <v>216314.90415974881</v>
      </c>
      <c r="C31" s="14">
        <f t="shared" si="0"/>
        <v>2595778.8499169857</v>
      </c>
      <c r="D31" s="15">
        <f t="shared" si="12"/>
        <v>0.6</v>
      </c>
      <c r="E31" s="15">
        <f t="shared" si="12"/>
        <v>0.4</v>
      </c>
      <c r="F31" s="15">
        <f t="shared" si="12"/>
        <v>0.12</v>
      </c>
      <c r="G31" s="15">
        <f t="shared" si="12"/>
        <v>0.08</v>
      </c>
      <c r="H31" s="8">
        <f t="shared" si="1"/>
        <v>1557467.3099501913</v>
      </c>
      <c r="I31" s="8">
        <f t="shared" si="8"/>
        <v>57231455.154324792</v>
      </c>
      <c r="J31" s="9">
        <f>J30</f>
        <v>0.12</v>
      </c>
      <c r="K31" s="8">
        <f t="shared" si="2"/>
        <v>7054670.6957129976</v>
      </c>
      <c r="L31" s="8">
        <f t="shared" si="3"/>
        <v>65843593.159987979</v>
      </c>
      <c r="M31" s="10">
        <f t="shared" si="4"/>
        <v>1038311.5399667943</v>
      </c>
      <c r="N31" s="10">
        <f t="shared" si="10"/>
        <v>22526633.527962137</v>
      </c>
      <c r="O31" s="11">
        <f t="shared" si="11"/>
        <v>0.08</v>
      </c>
      <c r="P31" s="10">
        <f t="shared" si="5"/>
        <v>1885195.6054343146</v>
      </c>
      <c r="Q31" s="10">
        <f t="shared" si="6"/>
        <v>25450140.673363246</v>
      </c>
    </row>
    <row r="32" spans="1:17" x14ac:dyDescent="0.3">
      <c r="A32" s="13">
        <v>30</v>
      </c>
      <c r="B32" s="14">
        <f>(B31*Sheet1!B7)+B31</f>
        <v>237946.39457572368</v>
      </c>
      <c r="C32" s="14">
        <f t="shared" si="0"/>
        <v>2855356.7349086842</v>
      </c>
      <c r="D32" s="15">
        <f t="shared" si="12"/>
        <v>0.6</v>
      </c>
      <c r="E32" s="15">
        <f t="shared" si="12"/>
        <v>0.4</v>
      </c>
      <c r="F32" s="15">
        <f t="shared" si="12"/>
        <v>0.12</v>
      </c>
      <c r="G32" s="15">
        <f t="shared" si="12"/>
        <v>0.08</v>
      </c>
      <c r="H32" s="8">
        <f t="shared" si="1"/>
        <v>1713214.0409452105</v>
      </c>
      <c r="I32" s="8">
        <f t="shared" si="8"/>
        <v>65843593.159987979</v>
      </c>
      <c r="J32" s="9">
        <f t="shared" si="9"/>
        <v>0.12</v>
      </c>
      <c r="K32" s="8">
        <f t="shared" si="2"/>
        <v>8106816.8641119823</v>
      </c>
      <c r="L32" s="8">
        <f t="shared" si="3"/>
        <v>75663624.065045178</v>
      </c>
      <c r="M32" s="10">
        <f t="shared" si="4"/>
        <v>1142142.6939634737</v>
      </c>
      <c r="N32" s="10">
        <f t="shared" si="10"/>
        <v>25450140.673363246</v>
      </c>
      <c r="O32" s="11">
        <f t="shared" si="11"/>
        <v>0.08</v>
      </c>
      <c r="P32" s="10">
        <f t="shared" si="5"/>
        <v>2127382.6693861377</v>
      </c>
      <c r="Q32" s="10">
        <f t="shared" si="6"/>
        <v>28719666.036712859</v>
      </c>
    </row>
  </sheetData>
  <sheetProtection selectLockedCells="1"/>
  <mergeCells count="4">
    <mergeCell ref="D1:E1"/>
    <mergeCell ref="F1:G1"/>
    <mergeCell ref="H1:L1"/>
    <mergeCell ref="M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2022-05-14T06:51:11Z</dcterms:modified>
</cp:coreProperties>
</file>