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hidePivotFieldList="1"/>
  <bookViews>
    <workbookView xWindow="0" yWindow="0" windowWidth="16608" windowHeight="9432"/>
  </bookViews>
  <sheets>
    <sheet name="Retirement Corpus Calulator" sheetId="1" r:id="rId1"/>
    <sheet name="Income and Expenses Tracker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0" i="2"/>
  <c r="B42" s="1"/>
  <c r="B43" s="1"/>
  <c r="B14"/>
  <c r="B15" s="1"/>
  <c r="B5"/>
  <c r="B44" l="1"/>
  <c r="B45" s="1"/>
  <c r="B41"/>
  <c r="G11" i="1" l="1"/>
  <c r="G13" s="1"/>
  <c r="G17" s="1"/>
  <c r="G7" l="1"/>
  <c r="G9" l="1"/>
  <c r="G15"/>
  <c r="G19" s="1"/>
  <c r="G21" s="1"/>
</calcChain>
</file>

<file path=xl/sharedStrings.xml><?xml version="1.0" encoding="utf-8"?>
<sst xmlns="http://schemas.openxmlformats.org/spreadsheetml/2006/main" count="87" uniqueCount="83">
  <si>
    <t>ENTER YOUR PARTICULARS IN THE COLOUMN BELOW</t>
  </si>
  <si>
    <t>PARTICULARS</t>
  </si>
  <si>
    <t>YOUR INFORMATION</t>
  </si>
  <si>
    <t>DESCRIPTION</t>
  </si>
  <si>
    <t>CURRENT AGE</t>
  </si>
  <si>
    <t>CURRENT EXPENSE</t>
  </si>
  <si>
    <t>RETIREMENT AGE</t>
  </si>
  <si>
    <t>LIFESPAN</t>
  </si>
  <si>
    <t>CURRENT YEAR</t>
  </si>
  <si>
    <t>RETURN ON CORPUS</t>
  </si>
  <si>
    <t>INFLATION</t>
  </si>
  <si>
    <t xml:space="preserve">YOUR RESULTS BASED ON YOUR INFORMATION </t>
  </si>
  <si>
    <t>TO RETIREMENT</t>
  </si>
  <si>
    <t>YEARS IN RETIREMENT</t>
  </si>
  <si>
    <t>MONTHS IN RETIREMENT</t>
  </si>
  <si>
    <t>VERDICT</t>
  </si>
  <si>
    <t xml:space="preserve">Reliability of the corpus figure you entered. </t>
  </si>
  <si>
    <t xml:space="preserve">CORPUS RELIABILITY </t>
  </si>
  <si>
    <t>RETIREMENT YEAR</t>
  </si>
  <si>
    <t>TARGET RETIREMENT CORPUS</t>
  </si>
  <si>
    <t>Percentage your retirement corpus will suffice your expense need.</t>
  </si>
  <si>
    <t>Enter The Expected Return Percentage On Your Corpus During Retirement.</t>
  </si>
  <si>
    <t>Enter The Assumed Inflation Rate At The Time Of Your Retirement Year.</t>
  </si>
  <si>
    <t>Enter The Corpus Amount You Are Planning To Have At Retirement.</t>
  </si>
  <si>
    <t>Enter Your Current MONTHLY Expense.</t>
  </si>
  <si>
    <t xml:space="preserve">Enter Your EXPECTED Lifespan. Be Generous Here. </t>
  </si>
  <si>
    <t>Enter The AGE At Which Your Are Going To RETIRE.</t>
  </si>
  <si>
    <t>Enter This Year.</t>
  </si>
  <si>
    <t>Enter Your Present Age.</t>
  </si>
  <si>
    <t>Number Of Years To Go For Retirement</t>
  </si>
  <si>
    <t>Year In Which You'll Retire</t>
  </si>
  <si>
    <t>Total Number Of Years In Your Retirement Life</t>
  </si>
  <si>
    <t xml:space="preserve"> MONTHLY ACTUAL INCOME</t>
  </si>
  <si>
    <t>MONTHLY INCOME REQUIRED POST RETIREMENT</t>
  </si>
  <si>
    <t>Total Number Of Months In Your Retirement Life</t>
  </si>
  <si>
    <t>Your Monthly Income Required In Retirement Based On Present Monthly Expenses</t>
  </si>
  <si>
    <t>Monthly Income Your Corpus Can Provide In Retirement Life</t>
  </si>
  <si>
    <t>Click on your VERDICT to claim your free consult with a Financial Planner</t>
  </si>
  <si>
    <t xml:space="preserve"> MONTHLY EXPENSE AND SAVINGS</t>
  </si>
  <si>
    <t xml:space="preserve">Income </t>
  </si>
  <si>
    <t>Monthly Income Self</t>
  </si>
  <si>
    <t xml:space="preserve">Monthly Income Spouse </t>
  </si>
  <si>
    <t xml:space="preserve">Grand Income </t>
  </si>
  <si>
    <t>Monthly Expenses (Fixed )</t>
  </si>
  <si>
    <t>Term Insurance Premium</t>
  </si>
  <si>
    <t>Loan EMI</t>
  </si>
  <si>
    <t xml:space="preserve">Child education expenses </t>
  </si>
  <si>
    <t>GAS</t>
  </si>
  <si>
    <t xml:space="preserve">Tax Paying </t>
  </si>
  <si>
    <t xml:space="preserve">Rental Expenses </t>
  </si>
  <si>
    <t>Servent salary</t>
  </si>
  <si>
    <t>Total Fixed Exp</t>
  </si>
  <si>
    <t>Total Fixed Exp %</t>
  </si>
  <si>
    <t>Monthly Expenses (Variable)</t>
  </si>
  <si>
    <t xml:space="preserve">Travel Expenses </t>
  </si>
  <si>
    <t xml:space="preserve">Groceries </t>
  </si>
  <si>
    <t>Electricity</t>
  </si>
  <si>
    <t>Car maintainance</t>
  </si>
  <si>
    <t>Broadband</t>
  </si>
  <si>
    <t xml:space="preserve">Dish Bills </t>
  </si>
  <si>
    <t>Miscellaneous</t>
  </si>
  <si>
    <t>Fuel</t>
  </si>
  <si>
    <t xml:space="preserve">Gift / Team engagement </t>
  </si>
  <si>
    <t xml:space="preserve">Shopping </t>
  </si>
  <si>
    <t xml:space="preserve">Medicines </t>
  </si>
  <si>
    <t xml:space="preserve">Phone Bills </t>
  </si>
  <si>
    <t xml:space="preserve">Support to Parents </t>
  </si>
  <si>
    <t>Entertainment</t>
  </si>
  <si>
    <t xml:space="preserve">Water Bills </t>
  </si>
  <si>
    <t>Veggies &amp; Milk</t>
  </si>
  <si>
    <t>Eating Out</t>
  </si>
  <si>
    <t>Childrens Expenses (Others )</t>
  </si>
  <si>
    <t xml:space="preserve">Personal Grooming </t>
  </si>
  <si>
    <t xml:space="preserve">Rent House Maintainance </t>
  </si>
  <si>
    <t>Cosmetics</t>
  </si>
  <si>
    <t xml:space="preserve">Laundry/ Dry cleaning </t>
  </si>
  <si>
    <t>Kids Extra Classes</t>
  </si>
  <si>
    <t>Total Variable Exp</t>
  </si>
  <si>
    <t>Total Variable Exp %</t>
  </si>
  <si>
    <t xml:space="preserve">Gross expenses </t>
  </si>
  <si>
    <t>Gross expenses %</t>
  </si>
  <si>
    <t xml:space="preserve">Net Income / Saved </t>
  </si>
  <si>
    <t>Retirement Corpus Reliability Calculator</t>
  </si>
</sst>
</file>

<file path=xl/styles.xml><?xml version="1.0" encoding="utf-8"?>
<styleSheet xmlns="http://schemas.openxmlformats.org/spreadsheetml/2006/main">
  <numFmts count="5">
    <numFmt numFmtId="8" formatCode="&quot;₹&quot;\ #,##0.00;[Red]&quot;₹&quot;\ \-#,##0.00"/>
    <numFmt numFmtId="43" formatCode="_ * #,##0.00_ ;_ * \-#,##0.00_ ;_ * &quot;-&quot;??_ ;_ @_ "/>
    <numFmt numFmtId="164" formatCode="0_ ;[Red]\-0\ "/>
    <numFmt numFmtId="165" formatCode="0.0%"/>
    <numFmt numFmtId="166" formatCode="0.00000000000000_ ;[Red]\-0.00000000000000\ "/>
  </numFmts>
  <fonts count="20">
    <font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u/>
      <sz val="9.35"/>
      <color theme="10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0"/>
      <name val="Sylfaen"/>
      <family val="1"/>
    </font>
    <font>
      <b/>
      <u/>
      <sz val="12"/>
      <color theme="1"/>
      <name val="Sylfaen"/>
      <family val="1"/>
    </font>
    <font>
      <sz val="12"/>
      <color theme="1"/>
      <name val="Sylfaen"/>
      <family val="1"/>
    </font>
    <font>
      <b/>
      <sz val="12"/>
      <color theme="1"/>
      <name val="Sylfaen"/>
      <family val="1"/>
    </font>
    <font>
      <b/>
      <sz val="11"/>
      <color theme="1"/>
      <name val="Sylfaen"/>
      <family val="1"/>
    </font>
    <font>
      <b/>
      <sz val="2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0" tint="-4.9989318521683403E-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0"/>
      <name val="Calibri"/>
      <family val="2"/>
      <scheme val="minor"/>
    </font>
    <font>
      <sz val="16"/>
      <color rgb="FFFF0000"/>
      <name val="Calibri"/>
      <family val="2"/>
      <scheme val="minor"/>
    </font>
    <font>
      <u/>
      <sz val="16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15DBDB"/>
        <bgColor indexed="64"/>
      </patternFill>
    </fill>
    <fill>
      <patternFill patternType="solid">
        <fgColor rgb="FF2BCD23"/>
        <bgColor indexed="64"/>
      </patternFill>
    </fill>
  </fills>
  <borders count="1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1">
    <xf numFmtId="0" fontId="0" fillId="0" borderId="0" xfId="0"/>
    <xf numFmtId="0" fontId="1" fillId="4" borderId="0" xfId="0" applyFont="1" applyFill="1" applyBorder="1" applyProtection="1"/>
    <xf numFmtId="0" fontId="1" fillId="4" borderId="4" xfId="0" applyFont="1" applyFill="1" applyBorder="1" applyProtection="1"/>
    <xf numFmtId="0" fontId="1" fillId="4" borderId="5" xfId="0" applyFont="1" applyFill="1" applyBorder="1" applyAlignment="1" applyProtection="1">
      <alignment horizontal="left" vertical="center"/>
    </xf>
    <xf numFmtId="0" fontId="1" fillId="4" borderId="0" xfId="0" applyFont="1" applyFill="1" applyBorder="1" applyAlignment="1" applyProtection="1">
      <alignment horizontal="center" vertical="center"/>
    </xf>
    <xf numFmtId="43" fontId="4" fillId="0" borderId="0" xfId="2" applyFont="1" applyProtection="1"/>
    <xf numFmtId="0" fontId="7" fillId="9" borderId="12" xfId="0" applyFont="1" applyFill="1" applyBorder="1"/>
    <xf numFmtId="0" fontId="8" fillId="10" borderId="12" xfId="0" applyFont="1" applyFill="1" applyBorder="1"/>
    <xf numFmtId="0" fontId="7" fillId="9" borderId="12" xfId="0" applyFont="1" applyFill="1" applyBorder="1" applyAlignment="1">
      <alignment horizontal="left" vertical="center"/>
    </xf>
    <xf numFmtId="0" fontId="8" fillId="10" borderId="12" xfId="0" applyFont="1" applyFill="1" applyBorder="1" applyAlignment="1">
      <alignment horizontal="left" vertical="center"/>
    </xf>
    <xf numFmtId="9" fontId="8" fillId="10" borderId="12" xfId="3" applyFont="1" applyFill="1" applyBorder="1"/>
    <xf numFmtId="0" fontId="7" fillId="10" borderId="12" xfId="0" applyFont="1" applyFill="1" applyBorder="1" applyAlignment="1">
      <alignment horizontal="left" vertical="center"/>
    </xf>
    <xf numFmtId="0" fontId="7" fillId="10" borderId="12" xfId="0" applyFont="1" applyFill="1" applyBorder="1"/>
    <xf numFmtId="9" fontId="7" fillId="10" borderId="12" xfId="3" applyFont="1" applyFill="1" applyBorder="1"/>
    <xf numFmtId="0" fontId="9" fillId="10" borderId="12" xfId="0" applyFont="1" applyFill="1" applyBorder="1" applyAlignment="1">
      <alignment horizontal="left" vertical="center"/>
    </xf>
    <xf numFmtId="9" fontId="9" fillId="10" borderId="12" xfId="3" applyFont="1" applyFill="1" applyBorder="1"/>
    <xf numFmtId="0" fontId="0" fillId="0" borderId="0" xfId="0" applyFont="1" applyFill="1"/>
    <xf numFmtId="0" fontId="0" fillId="0" borderId="0" xfId="0" applyFont="1" applyProtection="1"/>
    <xf numFmtId="0" fontId="1" fillId="4" borderId="4" xfId="0" applyFont="1" applyFill="1" applyBorder="1" applyAlignment="1" applyProtection="1">
      <alignment horizontal="right" vertical="center"/>
    </xf>
    <xf numFmtId="0" fontId="13" fillId="4" borderId="5" xfId="0" applyFont="1" applyFill="1" applyBorder="1" applyAlignment="1" applyProtection="1">
      <alignment horizontal="left" vertical="center" wrapText="1"/>
    </xf>
    <xf numFmtId="0" fontId="0" fillId="0" borderId="4" xfId="0" applyFont="1" applyBorder="1" applyAlignment="1" applyProtection="1">
      <alignment horizontal="right" vertical="center"/>
    </xf>
    <xf numFmtId="164" fontId="0" fillId="0" borderId="0" xfId="0" applyNumberFormat="1" applyFont="1" applyBorder="1" applyAlignment="1" applyProtection="1">
      <alignment horizontal="center" vertical="center"/>
      <protection locked="0"/>
    </xf>
    <xf numFmtId="164" fontId="0" fillId="0" borderId="0" xfId="0" applyNumberFormat="1" applyFont="1" applyBorder="1" applyAlignment="1" applyProtection="1">
      <alignment horizontal="center" vertical="center"/>
    </xf>
    <xf numFmtId="0" fontId="0" fillId="4" borderId="4" xfId="0" applyFont="1" applyFill="1" applyBorder="1" applyAlignment="1" applyProtection="1">
      <alignment horizontal="right" vertical="center"/>
    </xf>
    <xf numFmtId="166" fontId="0" fillId="0" borderId="0" xfId="0" applyNumberFormat="1" applyFont="1" applyProtection="1"/>
    <xf numFmtId="0" fontId="0" fillId="0" borderId="0" xfId="0" applyFont="1" applyBorder="1" applyAlignment="1" applyProtection="1">
      <alignment horizontal="center" vertical="center"/>
    </xf>
    <xf numFmtId="8" fontId="0" fillId="0" borderId="0" xfId="0" applyNumberFormat="1" applyFont="1" applyBorder="1" applyAlignment="1" applyProtection="1">
      <alignment horizontal="center" vertical="center"/>
      <protection locked="0"/>
    </xf>
    <xf numFmtId="8" fontId="0" fillId="0" borderId="0" xfId="0" applyNumberFormat="1" applyFont="1" applyBorder="1" applyAlignment="1" applyProtection="1">
      <alignment horizontal="center" vertical="center"/>
    </xf>
    <xf numFmtId="165" fontId="0" fillId="0" borderId="0" xfId="0" applyNumberFormat="1" applyFont="1" applyBorder="1" applyAlignment="1" applyProtection="1">
      <alignment horizontal="center" vertical="center"/>
      <protection locked="0"/>
    </xf>
    <xf numFmtId="10" fontId="0" fillId="0" borderId="0" xfId="0" applyNumberFormat="1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right" vertical="center"/>
    </xf>
    <xf numFmtId="165" fontId="0" fillId="0" borderId="7" xfId="0" applyNumberFormat="1" applyFont="1" applyBorder="1" applyAlignment="1" applyProtection="1">
      <alignment horizontal="center" vertical="center"/>
      <protection locked="0"/>
    </xf>
    <xf numFmtId="8" fontId="0" fillId="0" borderId="0" xfId="0" applyNumberFormat="1" applyFont="1" applyProtection="1"/>
    <xf numFmtId="0" fontId="0" fillId="0" borderId="0" xfId="0" applyFont="1" applyFill="1" applyProtection="1"/>
    <xf numFmtId="0" fontId="14" fillId="0" borderId="4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14" fillId="0" borderId="5" xfId="0" applyFont="1" applyBorder="1" applyAlignment="1" applyProtection="1">
      <alignment horizontal="center" vertical="center"/>
    </xf>
    <xf numFmtId="0" fontId="15" fillId="0" borderId="0" xfId="0" applyFont="1" applyProtection="1"/>
    <xf numFmtId="0" fontId="14" fillId="0" borderId="4" xfId="0" applyFont="1" applyFill="1" applyBorder="1" applyAlignment="1" applyProtection="1">
      <alignment horizontal="center" vertical="justify"/>
    </xf>
    <xf numFmtId="0" fontId="14" fillId="0" borderId="0" xfId="0" applyFont="1" applyFill="1" applyBorder="1" applyAlignment="1" applyProtection="1">
      <alignment horizontal="center" vertical="justify"/>
    </xf>
    <xf numFmtId="0" fontId="14" fillId="0" borderId="5" xfId="0" applyFont="1" applyFill="1" applyBorder="1" applyAlignment="1" applyProtection="1">
      <alignment horizontal="center" vertical="justify"/>
    </xf>
    <xf numFmtId="0" fontId="0" fillId="0" borderId="5" xfId="0" applyFont="1" applyBorder="1" applyAlignment="1" applyProtection="1">
      <alignment horizontal="left" vertical="center" wrapText="1"/>
    </xf>
    <xf numFmtId="0" fontId="1" fillId="4" borderId="5" xfId="0" applyFont="1" applyFill="1" applyBorder="1" applyAlignment="1" applyProtection="1">
      <alignment horizontal="left" vertical="center" wrapText="1"/>
    </xf>
    <xf numFmtId="0" fontId="16" fillId="0" borderId="5" xfId="0" applyFont="1" applyBorder="1" applyAlignment="1" applyProtection="1">
      <alignment horizontal="left" vertical="center" wrapText="1"/>
    </xf>
    <xf numFmtId="0" fontId="0" fillId="0" borderId="8" xfId="0" applyFont="1" applyBorder="1" applyAlignment="1" applyProtection="1">
      <alignment horizontal="left" vertical="center" wrapText="1"/>
    </xf>
    <xf numFmtId="0" fontId="17" fillId="0" borderId="7" xfId="1" applyFont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10" fillId="2" borderId="3" xfId="0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 applyProtection="1">
      <alignment horizontal="center" vertical="center" wrapText="1"/>
    </xf>
    <xf numFmtId="0" fontId="12" fillId="3" borderId="2" xfId="0" applyFont="1" applyFill="1" applyBorder="1" applyAlignment="1" applyProtection="1">
      <alignment horizontal="center" vertical="center" wrapText="1"/>
    </xf>
    <xf numFmtId="0" fontId="12" fillId="3" borderId="3" xfId="0" applyFont="1" applyFill="1" applyBorder="1" applyAlignment="1" applyProtection="1">
      <alignment horizontal="center" vertical="center" wrapText="1"/>
    </xf>
    <xf numFmtId="0" fontId="11" fillId="5" borderId="0" xfId="0" applyFont="1" applyFill="1" applyAlignment="1" applyProtection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left" vertical="center"/>
    </xf>
    <xf numFmtId="0" fontId="6" fillId="8" borderId="14" xfId="0" applyFont="1" applyFill="1" applyBorder="1" applyAlignment="1">
      <alignment horizontal="left" vertical="center"/>
    </xf>
    <xf numFmtId="0" fontId="8" fillId="8" borderId="13" xfId="0" applyFont="1" applyFill="1" applyBorder="1" applyAlignment="1">
      <alignment horizontal="left"/>
    </xf>
    <xf numFmtId="0" fontId="8" fillId="8" borderId="14" xfId="0" applyFont="1" applyFill="1" applyBorder="1" applyAlignment="1">
      <alignment horizontal="left"/>
    </xf>
    <xf numFmtId="0" fontId="18" fillId="6" borderId="9" xfId="1" applyFont="1" applyFill="1" applyBorder="1" applyAlignment="1" applyProtection="1">
      <alignment horizontal="center"/>
      <protection locked="0"/>
    </xf>
    <xf numFmtId="0" fontId="19" fillId="6" borderId="10" xfId="1" applyFont="1" applyFill="1" applyBorder="1" applyAlignment="1" applyProtection="1">
      <alignment horizontal="center"/>
      <protection locked="0"/>
    </xf>
    <xf numFmtId="0" fontId="19" fillId="6" borderId="11" xfId="1" applyFont="1" applyFill="1" applyBorder="1" applyAlignment="1" applyProtection="1">
      <alignment horizontal="center"/>
      <protection locked="0"/>
    </xf>
  </cellXfs>
  <cellStyles count="4">
    <cellStyle name="Comma" xfId="2" builtinId="3"/>
    <cellStyle name="Hyperlink" xfId="1" builtinId="8"/>
    <cellStyle name="Normal" xfId="0" builtinId="0"/>
    <cellStyle name="Percent" xfId="3" builtinId="5"/>
  </cellStyles>
  <dxfs count="9"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D6367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5" tint="0.59996337778862885"/>
        </patternFill>
      </fill>
    </dxf>
  </dxfs>
  <tableStyles count="0" defaultTableStyle="TableStyleMedium2" defaultPivotStyle="PivotStyleLight16"/>
  <colors>
    <mruColors>
      <color rgb="FFFD3D3D"/>
      <color rgb="FFFD6367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holisticinvestment.in/complimentary-financial-plan-consultation/" TargetMode="External"/><Relationship Id="rId1" Type="http://schemas.openxmlformats.org/officeDocument/2006/relationships/hyperlink" Target="https://www.holisticinvestment.in/complimentary-financial-plan-consulta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8"/>
  <sheetViews>
    <sheetView showGridLines="0" tabSelected="1" zoomScale="85" zoomScaleNormal="85" workbookViewId="0">
      <selection activeCell="C9" sqref="C9"/>
    </sheetView>
  </sheetViews>
  <sheetFormatPr defaultColWidth="9.109375" defaultRowHeight="14.4"/>
  <cols>
    <col min="1" max="1" width="2.6640625" style="17" customWidth="1"/>
    <col min="2" max="2" width="31.33203125" style="17" customWidth="1"/>
    <col min="3" max="3" width="21.88671875" style="17" customWidth="1"/>
    <col min="4" max="4" width="31.5546875" style="17" customWidth="1"/>
    <col min="5" max="5" width="3.6640625" style="17" customWidth="1"/>
    <col min="6" max="6" width="46.6640625" style="17" customWidth="1"/>
    <col min="7" max="7" width="22.88671875" style="17" customWidth="1"/>
    <col min="8" max="8" width="42.109375" style="17" customWidth="1"/>
    <col min="9" max="9" width="9.33203125" style="17" bestFit="1" customWidth="1"/>
    <col min="10" max="10" width="12.33203125" style="17" bestFit="1" customWidth="1"/>
    <col min="11" max="14" width="9.109375" style="17"/>
    <col min="15" max="15" width="21.5546875" style="17" customWidth="1"/>
    <col min="16" max="16" width="9.109375" style="17"/>
    <col min="17" max="17" width="18.88671875" style="17" customWidth="1"/>
    <col min="18" max="16384" width="9.109375" style="17"/>
  </cols>
  <sheetData>
    <row r="1" spans="2:17" ht="9" customHeight="1">
      <c r="B1" s="52" t="s">
        <v>82</v>
      </c>
      <c r="C1" s="52"/>
      <c r="D1" s="52"/>
      <c r="E1" s="52"/>
      <c r="F1" s="52"/>
      <c r="G1" s="52"/>
      <c r="H1" s="52"/>
    </row>
    <row r="2" spans="2:17" ht="23.25" customHeight="1">
      <c r="B2" s="52"/>
      <c r="C2" s="52"/>
      <c r="D2" s="52"/>
      <c r="E2" s="52"/>
      <c r="F2" s="52"/>
      <c r="G2" s="52"/>
      <c r="H2" s="52"/>
    </row>
    <row r="3" spans="2:17" ht="9" customHeight="1" thickBot="1"/>
    <row r="4" spans="2:17" ht="43.5" customHeight="1" thickTop="1">
      <c r="B4" s="46" t="s">
        <v>0</v>
      </c>
      <c r="C4" s="47"/>
      <c r="D4" s="48"/>
      <c r="F4" s="49" t="s">
        <v>11</v>
      </c>
      <c r="G4" s="50"/>
      <c r="H4" s="51"/>
    </row>
    <row r="5" spans="2:17" s="37" customFormat="1" ht="15.6">
      <c r="B5" s="34" t="s">
        <v>1</v>
      </c>
      <c r="C5" s="35" t="s">
        <v>2</v>
      </c>
      <c r="D5" s="36" t="s">
        <v>3</v>
      </c>
      <c r="F5" s="38" t="s">
        <v>1</v>
      </c>
      <c r="G5" s="39" t="s">
        <v>2</v>
      </c>
      <c r="H5" s="40" t="s">
        <v>3</v>
      </c>
    </row>
    <row r="6" spans="2:17" ht="12" customHeight="1">
      <c r="B6" s="2"/>
      <c r="C6" s="1"/>
      <c r="D6" s="3"/>
      <c r="F6" s="18"/>
      <c r="G6" s="4"/>
      <c r="H6" s="19"/>
    </row>
    <row r="7" spans="2:17">
      <c r="B7" s="20" t="s">
        <v>4</v>
      </c>
      <c r="C7" s="21">
        <v>43</v>
      </c>
      <c r="D7" s="41" t="s">
        <v>28</v>
      </c>
      <c r="F7" s="20" t="s">
        <v>12</v>
      </c>
      <c r="G7" s="22">
        <f>C11-C7</f>
        <v>15</v>
      </c>
      <c r="H7" s="41" t="s">
        <v>29</v>
      </c>
    </row>
    <row r="8" spans="2:17" ht="12" customHeight="1">
      <c r="B8" s="18"/>
      <c r="C8" s="4"/>
      <c r="D8" s="42"/>
      <c r="F8" s="18"/>
      <c r="G8" s="4"/>
      <c r="H8" s="42"/>
    </row>
    <row r="9" spans="2:17">
      <c r="B9" s="20" t="s">
        <v>8</v>
      </c>
      <c r="C9" s="21">
        <v>2019</v>
      </c>
      <c r="D9" s="41" t="s">
        <v>27</v>
      </c>
      <c r="F9" s="20" t="s">
        <v>18</v>
      </c>
      <c r="G9" s="22">
        <f>C9+G7</f>
        <v>2034</v>
      </c>
      <c r="H9" s="41" t="s">
        <v>30</v>
      </c>
    </row>
    <row r="10" spans="2:17" ht="11.25" customHeight="1">
      <c r="B10" s="18"/>
      <c r="C10" s="1"/>
      <c r="D10" s="42"/>
      <c r="F10" s="23"/>
      <c r="G10" s="4"/>
      <c r="H10" s="42"/>
    </row>
    <row r="11" spans="2:17" ht="28.8">
      <c r="B11" s="20" t="s">
        <v>6</v>
      </c>
      <c r="C11" s="21">
        <v>58</v>
      </c>
      <c r="D11" s="41" t="s">
        <v>26</v>
      </c>
      <c r="F11" s="20" t="s">
        <v>13</v>
      </c>
      <c r="G11" s="22">
        <f>C13-C11</f>
        <v>30</v>
      </c>
      <c r="H11" s="41" t="s">
        <v>31</v>
      </c>
      <c r="Q11" s="24"/>
    </row>
    <row r="12" spans="2:17" ht="10.5" customHeight="1">
      <c r="B12" s="18"/>
      <c r="C12" s="1"/>
      <c r="D12" s="42"/>
      <c r="F12" s="18"/>
      <c r="G12" s="4"/>
      <c r="H12" s="42"/>
    </row>
    <row r="13" spans="2:17" ht="28.8">
      <c r="B13" s="20" t="s">
        <v>7</v>
      </c>
      <c r="C13" s="21">
        <v>88</v>
      </c>
      <c r="D13" s="41" t="s">
        <v>25</v>
      </c>
      <c r="F13" s="20" t="s">
        <v>14</v>
      </c>
      <c r="G13" s="25">
        <f>G11*12</f>
        <v>360</v>
      </c>
      <c r="H13" s="41" t="s">
        <v>34</v>
      </c>
    </row>
    <row r="14" spans="2:17" ht="10.5" customHeight="1">
      <c r="B14" s="18"/>
      <c r="C14" s="1"/>
      <c r="D14" s="42"/>
      <c r="F14" s="18"/>
      <c r="G14" s="4"/>
      <c r="H14" s="42"/>
    </row>
    <row r="15" spans="2:17" ht="28.8">
      <c r="B15" s="20" t="s">
        <v>5</v>
      </c>
      <c r="C15" s="26">
        <v>37500</v>
      </c>
      <c r="D15" s="41" t="s">
        <v>24</v>
      </c>
      <c r="F15" s="20" t="s">
        <v>33</v>
      </c>
      <c r="G15" s="27">
        <f>FV(C21,G7,,-C15)</f>
        <v>118956.34178243518</v>
      </c>
      <c r="H15" s="43" t="s">
        <v>35</v>
      </c>
    </row>
    <row r="16" spans="2:17" ht="10.5" customHeight="1">
      <c r="B16" s="18"/>
      <c r="C16" s="1"/>
      <c r="D16" s="42"/>
      <c r="F16" s="18"/>
      <c r="G16" s="4"/>
      <c r="H16" s="42"/>
    </row>
    <row r="17" spans="2:10" ht="28.8">
      <c r="B17" s="20" t="s">
        <v>19</v>
      </c>
      <c r="C17" s="26">
        <v>42822000</v>
      </c>
      <c r="D17" s="41" t="s">
        <v>23</v>
      </c>
      <c r="F17" s="20" t="s">
        <v>32</v>
      </c>
      <c r="G17" s="27">
        <f>(C17*(1+C19))/G13</f>
        <v>128466</v>
      </c>
      <c r="H17" s="41" t="s">
        <v>36</v>
      </c>
    </row>
    <row r="18" spans="2:10" ht="11.25" customHeight="1">
      <c r="B18" s="18"/>
      <c r="C18" s="1"/>
      <c r="D18" s="42"/>
      <c r="F18" s="18"/>
      <c r="G18" s="4"/>
      <c r="H18" s="42"/>
    </row>
    <row r="19" spans="2:10" ht="43.2">
      <c r="B19" s="20" t="s">
        <v>9</v>
      </c>
      <c r="C19" s="28">
        <v>0.08</v>
      </c>
      <c r="D19" s="41" t="s">
        <v>21</v>
      </c>
      <c r="F19" s="20" t="s">
        <v>17</v>
      </c>
      <c r="G19" s="29">
        <f>G17/G15</f>
        <v>1.0799424232039472</v>
      </c>
      <c r="H19" s="41" t="s">
        <v>20</v>
      </c>
    </row>
    <row r="20" spans="2:10" ht="11.25" customHeight="1">
      <c r="B20" s="18"/>
      <c r="C20" s="1"/>
      <c r="D20" s="42"/>
      <c r="F20" s="18"/>
      <c r="G20" s="4"/>
      <c r="H20" s="42"/>
    </row>
    <row r="21" spans="2:10" ht="29.4" thickBot="1">
      <c r="B21" s="30" t="s">
        <v>10</v>
      </c>
      <c r="C21" s="31">
        <v>0.08</v>
      </c>
      <c r="D21" s="44" t="s">
        <v>22</v>
      </c>
      <c r="F21" s="30" t="s">
        <v>15</v>
      </c>
      <c r="G21" s="45" t="str">
        <f>IF(100%&gt;G19,"We Can Help You!", "Reliable")</f>
        <v>Reliable</v>
      </c>
      <c r="H21" s="44" t="s">
        <v>16</v>
      </c>
      <c r="J21" s="32"/>
    </row>
    <row r="22" spans="2:10" ht="15.6" thickTop="1" thickBot="1"/>
    <row r="23" spans="2:10" ht="22.2" thickTop="1" thickBot="1">
      <c r="B23" s="58" t="s">
        <v>37</v>
      </c>
      <c r="C23" s="59"/>
      <c r="D23" s="59"/>
      <c r="E23" s="59"/>
      <c r="F23" s="59"/>
      <c r="G23" s="59"/>
      <c r="H23" s="60"/>
    </row>
    <row r="24" spans="2:10" ht="15" thickTop="1"/>
    <row r="26" spans="2:10">
      <c r="D26" s="33"/>
      <c r="G26" s="32"/>
    </row>
    <row r="28" spans="2:10" ht="18">
      <c r="D28" s="5"/>
      <c r="F28" s="32"/>
    </row>
  </sheetData>
  <sheetProtection password="CCF0" sheet="1" objects="1" scenarios="1" selectLockedCells="1"/>
  <mergeCells count="4">
    <mergeCell ref="B4:D4"/>
    <mergeCell ref="F4:H4"/>
    <mergeCell ref="B23:H23"/>
    <mergeCell ref="B1:H2"/>
  </mergeCells>
  <conditionalFormatting sqref="B5:D21 F5:H5">
    <cfRule type="notContainsBlanks" dxfId="8" priority="9">
      <formula>LEN(TRIM(B5))&gt;0</formula>
    </cfRule>
  </conditionalFormatting>
  <conditionalFormatting sqref="B6:D21">
    <cfRule type="containsBlanks" dxfId="7" priority="8">
      <formula>LEN(TRIM(B6))=0</formula>
    </cfRule>
  </conditionalFormatting>
  <conditionalFormatting sqref="F5:H21">
    <cfRule type="containsBlanks" dxfId="6" priority="6">
      <formula>LEN(TRIM(F5))=0</formula>
    </cfRule>
    <cfRule type="notContainsBlanks" dxfId="5" priority="7">
      <formula>LEN(TRIM(F5))&gt;0</formula>
    </cfRule>
  </conditionalFormatting>
  <conditionalFormatting sqref="G21">
    <cfRule type="containsText" dxfId="4" priority="1" operator="containsText" text="We Can Help You">
      <formula>NOT(ISERROR(SEARCH("We Can Help You",G21)))</formula>
    </cfRule>
    <cfRule type="containsText" dxfId="3" priority="2" operator="containsText" text="RELIABLE">
      <formula>NOT(ISERROR(SEARCH("RELIABLE",G21)))</formula>
    </cfRule>
    <cfRule type="notContainsBlanks" dxfId="2" priority="3">
      <formula>LEN(TRIM(G21))&gt;0</formula>
    </cfRule>
    <cfRule type="containsText" dxfId="1" priority="4" operator="containsText" text="RELIABLE">
      <formula>NOT(ISERROR(SEARCH("RELIABLE",G21)))</formula>
    </cfRule>
    <cfRule type="containsText" dxfId="0" priority="5" operator="containsText" text="Not Reliable">
      <formula>NOT(ISERROR(SEARCH("Not Reliable",G21)))</formula>
    </cfRule>
  </conditionalFormatting>
  <hyperlinks>
    <hyperlink ref="G21" r:id="rId1" display="https://www.holisticinvestment.in/complimentary-financial-plan-consultation/"/>
    <hyperlink ref="B23:H23" r:id="rId2" display="Click on the &quot;VERDICT&quot; to claim your free consult with a Financial Planner"/>
  </hyperlinks>
  <pageMargins left="0.7" right="0.7" top="0.75" bottom="0.75" header="0.3" footer="0.3"/>
  <pageSetup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5"/>
  <sheetViews>
    <sheetView topLeftCell="A31" workbookViewId="0">
      <selection activeCell="E42" sqref="E42"/>
    </sheetView>
  </sheetViews>
  <sheetFormatPr defaultRowHeight="14.4"/>
  <cols>
    <col min="1" max="1" width="45.5546875" style="16" customWidth="1"/>
    <col min="2" max="2" width="25.88671875" customWidth="1"/>
  </cols>
  <sheetData>
    <row r="1" spans="1:2">
      <c r="A1" s="53" t="s">
        <v>38</v>
      </c>
      <c r="B1" s="53"/>
    </row>
    <row r="2" spans="1:2" ht="16.2">
      <c r="A2" s="54" t="s">
        <v>39</v>
      </c>
      <c r="B2" s="55"/>
    </row>
    <row r="3" spans="1:2" ht="16.2">
      <c r="A3" s="6" t="s">
        <v>40</v>
      </c>
      <c r="B3" s="6">
        <v>100</v>
      </c>
    </row>
    <row r="4" spans="1:2" ht="16.2">
      <c r="A4" s="6" t="s">
        <v>41</v>
      </c>
      <c r="B4" s="6">
        <v>100</v>
      </c>
    </row>
    <row r="5" spans="1:2" ht="16.2">
      <c r="A5" s="7" t="s">
        <v>42</v>
      </c>
      <c r="B5" s="7">
        <f>SUM(B3+B4)</f>
        <v>200</v>
      </c>
    </row>
    <row r="6" spans="1:2" ht="16.2">
      <c r="A6" s="56" t="s">
        <v>43</v>
      </c>
      <c r="B6" s="57"/>
    </row>
    <row r="7" spans="1:2" ht="16.2">
      <c r="A7" s="6" t="s">
        <v>44</v>
      </c>
      <c r="B7" s="6">
        <v>10</v>
      </c>
    </row>
    <row r="8" spans="1:2" ht="16.2">
      <c r="A8" s="6" t="s">
        <v>45</v>
      </c>
      <c r="B8" s="6">
        <v>10</v>
      </c>
    </row>
    <row r="9" spans="1:2" ht="16.2">
      <c r="A9" s="6" t="s">
        <v>46</v>
      </c>
      <c r="B9" s="6">
        <v>10</v>
      </c>
    </row>
    <row r="10" spans="1:2" ht="16.2">
      <c r="A10" s="8" t="s">
        <v>47</v>
      </c>
      <c r="B10" s="6">
        <v>10</v>
      </c>
    </row>
    <row r="11" spans="1:2" ht="16.2">
      <c r="A11" s="6" t="s">
        <v>48</v>
      </c>
      <c r="B11" s="6">
        <v>10</v>
      </c>
    </row>
    <row r="12" spans="1:2" ht="16.2">
      <c r="A12" s="6" t="s">
        <v>49</v>
      </c>
      <c r="B12" s="6">
        <v>10</v>
      </c>
    </row>
    <row r="13" spans="1:2" ht="16.2">
      <c r="A13" s="8" t="s">
        <v>50</v>
      </c>
      <c r="B13" s="6">
        <v>10</v>
      </c>
    </row>
    <row r="14" spans="1:2" ht="16.2">
      <c r="A14" s="9" t="s">
        <v>51</v>
      </c>
      <c r="B14" s="7">
        <f>SUM(B7:B13)</f>
        <v>70</v>
      </c>
    </row>
    <row r="15" spans="1:2" ht="16.2">
      <c r="A15" s="9" t="s">
        <v>52</v>
      </c>
      <c r="B15" s="10">
        <f>B14/B5</f>
        <v>0.35</v>
      </c>
    </row>
    <row r="16" spans="1:2" ht="16.2">
      <c r="A16" s="56" t="s">
        <v>53</v>
      </c>
      <c r="B16" s="57"/>
    </row>
    <row r="17" spans="1:2" ht="16.2">
      <c r="A17" s="6" t="s">
        <v>54</v>
      </c>
      <c r="B17" s="6">
        <v>5</v>
      </c>
    </row>
    <row r="18" spans="1:2" ht="16.2">
      <c r="A18" s="6" t="s">
        <v>55</v>
      </c>
      <c r="B18" s="6">
        <v>5</v>
      </c>
    </row>
    <row r="19" spans="1:2" ht="16.2">
      <c r="A19" s="6" t="s">
        <v>56</v>
      </c>
      <c r="B19" s="6">
        <v>5</v>
      </c>
    </row>
    <row r="20" spans="1:2" ht="16.2">
      <c r="A20" s="8" t="s">
        <v>57</v>
      </c>
      <c r="B20" s="6">
        <v>5</v>
      </c>
    </row>
    <row r="21" spans="1:2" ht="16.2">
      <c r="A21" s="8" t="s">
        <v>58</v>
      </c>
      <c r="B21" s="6">
        <v>5</v>
      </c>
    </row>
    <row r="22" spans="1:2" ht="16.2">
      <c r="A22" s="8" t="s">
        <v>59</v>
      </c>
      <c r="B22" s="6">
        <v>5</v>
      </c>
    </row>
    <row r="23" spans="1:2" ht="16.2">
      <c r="A23" s="8" t="s">
        <v>60</v>
      </c>
      <c r="B23" s="6">
        <v>5</v>
      </c>
    </row>
    <row r="24" spans="1:2" ht="16.2">
      <c r="A24" s="8" t="s">
        <v>61</v>
      </c>
      <c r="B24" s="6">
        <v>5</v>
      </c>
    </row>
    <row r="25" spans="1:2" ht="16.2">
      <c r="A25" s="8" t="s">
        <v>62</v>
      </c>
      <c r="B25" s="6">
        <v>5</v>
      </c>
    </row>
    <row r="26" spans="1:2" ht="16.2">
      <c r="A26" s="8" t="s">
        <v>63</v>
      </c>
      <c r="B26" s="6">
        <v>5</v>
      </c>
    </row>
    <row r="27" spans="1:2" ht="16.2">
      <c r="A27" s="8" t="s">
        <v>64</v>
      </c>
      <c r="B27" s="6">
        <v>5</v>
      </c>
    </row>
    <row r="28" spans="1:2" ht="16.2">
      <c r="A28" s="8" t="s">
        <v>65</v>
      </c>
      <c r="B28" s="6">
        <v>5</v>
      </c>
    </row>
    <row r="29" spans="1:2" ht="16.2">
      <c r="A29" s="8" t="s">
        <v>66</v>
      </c>
      <c r="B29" s="6">
        <v>5</v>
      </c>
    </row>
    <row r="30" spans="1:2" ht="16.2">
      <c r="A30" s="8" t="s">
        <v>67</v>
      </c>
      <c r="B30" s="6">
        <v>5</v>
      </c>
    </row>
    <row r="31" spans="1:2" ht="16.2">
      <c r="A31" s="8" t="s">
        <v>68</v>
      </c>
      <c r="B31" s="6">
        <v>5</v>
      </c>
    </row>
    <row r="32" spans="1:2" ht="16.2">
      <c r="A32" s="8" t="s">
        <v>69</v>
      </c>
      <c r="B32" s="6">
        <v>5</v>
      </c>
    </row>
    <row r="33" spans="1:2" ht="16.2">
      <c r="A33" s="8" t="s">
        <v>70</v>
      </c>
      <c r="B33" s="6">
        <v>5</v>
      </c>
    </row>
    <row r="34" spans="1:2" ht="16.2">
      <c r="A34" s="8" t="s">
        <v>71</v>
      </c>
      <c r="B34" s="6">
        <v>5</v>
      </c>
    </row>
    <row r="35" spans="1:2" ht="16.2">
      <c r="A35" s="8" t="s">
        <v>72</v>
      </c>
      <c r="B35" s="6">
        <v>5</v>
      </c>
    </row>
    <row r="36" spans="1:2" ht="16.2">
      <c r="A36" s="8" t="s">
        <v>73</v>
      </c>
      <c r="B36" s="6">
        <v>5</v>
      </c>
    </row>
    <row r="37" spans="1:2" ht="16.2">
      <c r="A37" s="8" t="s">
        <v>74</v>
      </c>
      <c r="B37" s="6">
        <v>5</v>
      </c>
    </row>
    <row r="38" spans="1:2" ht="16.2">
      <c r="A38" s="8" t="s">
        <v>75</v>
      </c>
      <c r="B38" s="6">
        <v>5</v>
      </c>
    </row>
    <row r="39" spans="1:2" ht="16.2">
      <c r="A39" s="8" t="s">
        <v>76</v>
      </c>
      <c r="B39" s="6">
        <v>5</v>
      </c>
    </row>
    <row r="40" spans="1:2" ht="16.2">
      <c r="A40" s="9" t="s">
        <v>77</v>
      </c>
      <c r="B40" s="7">
        <f>SUM(B17:B39)</f>
        <v>115</v>
      </c>
    </row>
    <row r="41" spans="1:2" ht="16.2">
      <c r="A41" s="9" t="s">
        <v>78</v>
      </c>
      <c r="B41" s="10">
        <f>B40/B5</f>
        <v>0.57499999999999996</v>
      </c>
    </row>
    <row r="42" spans="1:2" ht="16.2">
      <c r="A42" s="11" t="s">
        <v>79</v>
      </c>
      <c r="B42" s="12">
        <f>B40+B14</f>
        <v>185</v>
      </c>
    </row>
    <row r="43" spans="1:2" ht="16.2">
      <c r="A43" s="11" t="s">
        <v>80</v>
      </c>
      <c r="B43" s="13">
        <f>B42/B5</f>
        <v>0.92500000000000004</v>
      </c>
    </row>
    <row r="44" spans="1:2" ht="16.2">
      <c r="A44" s="9" t="s">
        <v>81</v>
      </c>
      <c r="B44" s="7">
        <f>B5-B42</f>
        <v>15</v>
      </c>
    </row>
    <row r="45" spans="1:2">
      <c r="A45" s="14" t="s">
        <v>81</v>
      </c>
      <c r="B45" s="15">
        <f>B44/B5</f>
        <v>7.4999999999999997E-2</v>
      </c>
    </row>
  </sheetData>
  <mergeCells count="4">
    <mergeCell ref="A1:B1"/>
    <mergeCell ref="A2:B2"/>
    <mergeCell ref="A6:B6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Retirement Corpus Calulator</vt:lpstr>
      <vt:lpstr>Income and Expenses Tracker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2019-05-28T09:25:42Z</dcterms:modified>
</cp:coreProperties>
</file>